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2" windowHeight="7680" activeTab="4"/>
  </bookViews>
  <sheets>
    <sheet name="BS" sheetId="1" r:id="rId1"/>
    <sheet name="INCOME" sheetId="2" r:id="rId2"/>
    <sheet name="EQUITY" sheetId="3" r:id="rId3"/>
    <sheet name="CF" sheetId="4" r:id="rId4"/>
    <sheet name="Note1" sheetId="5" r:id="rId5"/>
  </sheets>
  <externalReferences>
    <externalReference r:id="rId8"/>
  </externalReferences>
  <definedNames>
    <definedName name="_xlnm.Print_Area" localSheetId="0">'BS'!$A$1:$G$51</definedName>
    <definedName name="_xlnm.Print_Area" localSheetId="3">'CF'!$A$1:$G$61</definedName>
    <definedName name="_xlnm.Print_Area" localSheetId="2">'EQUITY'!$A$1:$I$31</definedName>
    <definedName name="_xlnm.Print_Area" localSheetId="1">'INCOME'!$A$1:$J$37</definedName>
    <definedName name="_xlnm.Print_Area" localSheetId="4">'Note1'!$A$1:$K$202</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<sst xmlns="http://schemas.openxmlformats.org/spreadsheetml/2006/main" count="314" uniqueCount="264">
  <si>
    <r>
      <t>GUNUNG CAPITAL BERHAD (</t>
    </r>
    <r>
      <rPr>
        <b/>
        <sz val="10"/>
        <rFont val="Times New Roman"/>
        <family val="1"/>
      </rPr>
      <t>Company no. 330171-P</t>
    </r>
    <r>
      <rPr>
        <b/>
        <sz val="12"/>
        <rFont val="Times New Roman"/>
        <family val="1"/>
      </rPr>
      <t>)</t>
    </r>
  </si>
  <si>
    <t>UNAUDITED CONDENSED CONSOLIDATED BALANCE SHEET AS AT 30TH JUNE 2009</t>
  </si>
  <si>
    <t>As at</t>
  </si>
  <si>
    <t>30 JUNE 2009</t>
  </si>
  <si>
    <t>31 DECEMBER 2008</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</si>
  <si>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</si>
  <si>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</si>
  <si>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</si>
  <si>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</si>
  <si>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</si>
  <si>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</si>
  <si>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</si>
  <si>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</si>
  <si>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</si>
  <si>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</si>
  <si>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</si>
  <si>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</si>
  <si>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</si>
  <si>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</si>
  <si>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</si>
  <si>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</si>
  <si>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</si>
  <si>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</si>
  <si>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</si>
  <si>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</si>
  <si>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</si>
  <si>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</si>
  <si>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</si>
  <si>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</si>
  <si>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</si>
  <si>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</si>
  <si>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</si>
  <si>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</si>
  <si>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</si>
  <si>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</si>
  <si>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</si>
  <si>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</si>
  <si>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</si>
  <si>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Net Assets per Ordinary Share of RM1.00 each (RM)</t>
  </si>
  <si>
    <t>(The Condensed Consolidated Balance Sheet should be read in conjunction with the Annual Financial Report</t>
  </si>
  <si>
    <t>for the year ended 31st December 2008)</t>
  </si>
  <si>
    <t xml:space="preserve">UNAUDITED CONDENSED CONSOLIDATED INCOME STATEMENTS FOR THE SIX MONTH </t>
  </si>
  <si>
    <t>PERIOD ENDED 30TH JUNE 2009</t>
  </si>
  <si>
    <t>INDIVIDUAL QUARTER</t>
  </si>
  <si>
    <t>CUMULATIVE QUARTER</t>
  </si>
  <si>
    <t>Current</t>
  </si>
  <si>
    <t>Preceding Year</t>
  </si>
  <si>
    <t>Year</t>
  </si>
  <si>
    <t>Corresponding</t>
  </si>
  <si>
    <t>To-Date</t>
  </si>
  <si>
    <t>Quarter</t>
  </si>
  <si>
    <t>Period</t>
  </si>
  <si>
    <t>30/09/07</t>
  </si>
  <si>
    <t>30/06/2009</t>
  </si>
  <si>
    <t>30/06/2008</t>
  </si>
  <si>
    <t xml:space="preserve">Revenue </t>
  </si>
  <si>
    <t>Other income</t>
  </si>
  <si>
    <t>Profit  from Operations</t>
  </si>
  <si>
    <t>Finance Cost</t>
  </si>
  <si>
    <t>Profit/(loss)  before income tax</t>
  </si>
  <si>
    <t>Income tax</t>
  </si>
  <si>
    <t>Profit/(loss)  for the period</t>
  </si>
  <si>
    <t>Earnings per share (sen)</t>
  </si>
  <si>
    <t>- Basic</t>
  </si>
  <si>
    <t>- Diluted</t>
  </si>
  <si>
    <t>N/A</t>
  </si>
  <si>
    <t xml:space="preserve">(The Condensed Consolidated Income Statements should be read in conjunction with the Annual Financial Report </t>
  </si>
  <si>
    <r>
      <t xml:space="preserve">GUNUNG CAPITAL BERHAD </t>
    </r>
    <r>
      <rPr>
        <b/>
        <sz val="10"/>
        <rFont val="Times New Roman"/>
        <family val="1"/>
      </rPr>
      <t>(Company no. 330171-P)</t>
    </r>
  </si>
  <si>
    <t xml:space="preserve">UNAUDITED CONDENSED CONSOLIDATED STATEMENT OF CHANGES IN EQUITY FOR THE </t>
  </si>
  <si>
    <t>SIX MONTH PERIOD ENDED 30TH JUNE 2009</t>
  </si>
  <si>
    <t>Share</t>
  </si>
  <si>
    <t>Accumulated</t>
  </si>
  <si>
    <t>Capital</t>
  </si>
  <si>
    <t>Premium</t>
  </si>
  <si>
    <t>Losses</t>
  </si>
  <si>
    <t>Total</t>
  </si>
  <si>
    <t>Balance as at 1 January 2009</t>
  </si>
  <si>
    <t>Net  loss for the quarter</t>
  </si>
  <si>
    <t>Balance as at 30 June 2009</t>
  </si>
  <si>
    <t>Balance as at 1 January 2008</t>
  </si>
  <si>
    <t>Net Profit for the year</t>
  </si>
  <si>
    <t>Balance as at 31 December 2008</t>
  </si>
  <si>
    <t>(The Condensed Consolidated Statement of Changes in Equity should be read in conjunction with the Annual</t>
  </si>
  <si>
    <t>Financial Report for the year ended 31st December 2008)</t>
  </si>
  <si>
    <t>UNAUDITED CONDENSED CONSOLIDATED CASH FLOW STATEMENT FOR THE SIX</t>
  </si>
  <si>
    <t>MONTH PERIOD ENDED 30TH JUNE 2009</t>
  </si>
  <si>
    <t>Current Year</t>
  </si>
  <si>
    <t>30 JUNE 2008</t>
  </si>
  <si>
    <t>Cash flows from operating activities</t>
  </si>
  <si>
    <t>Profit / (Loss) before taxation</t>
  </si>
  <si>
    <t>Adjustments for non-cash flow:</t>
  </si>
  <si>
    <t>Bad debts written off</t>
  </si>
  <si>
    <t>Depreciation</t>
  </si>
  <si>
    <t>Loss on disposal of property, plant &amp; equipment</t>
  </si>
  <si>
    <t>Interest expense</t>
  </si>
  <si>
    <t>Operating profit before working capital changes</t>
  </si>
  <si>
    <t>Changes in working capital:</t>
  </si>
  <si>
    <t>Net change in current assets</t>
  </si>
  <si>
    <t>Net change in current liabilities</t>
  </si>
  <si>
    <t>Cash generated from/ (used in) operations</t>
  </si>
  <si>
    <t>Interest paid</t>
  </si>
  <si>
    <t>Income tax paid</t>
  </si>
  <si>
    <t>Net cash generated from/ (used in) used in operating activities</t>
  </si>
  <si>
    <t>Cash Flows from Investing Activities</t>
  </si>
  <si>
    <t>Proceeds from disposal of property, plant and equipment</t>
  </si>
  <si>
    <t>Purchase of property, plant &amp; equipment</t>
  </si>
  <si>
    <t>Repayment from Bankers Acceptance</t>
  </si>
  <si>
    <t xml:space="preserve">Cash Flows from financing activities </t>
  </si>
  <si>
    <t>Repayment of hire purchase installment</t>
  </si>
  <si>
    <t>Net increase/(decrease) in cash and cash equivalents</t>
  </si>
  <si>
    <t>Cash and cash equivalents at beginning of financial period</t>
  </si>
  <si>
    <t>Cash and cash equivalents at end of period</t>
  </si>
  <si>
    <t>Cash and cash equivalents at the end of financial period comprise the following:</t>
  </si>
  <si>
    <t>Bank overdrafts</t>
  </si>
  <si>
    <t>(The Condensed Consolidated Cash Flow Statement should be read in conjunction with the Annual Financial</t>
  </si>
  <si>
    <t>Report for the year ended 31st December 2008)</t>
  </si>
  <si>
    <t>INTERIM REPORT FOR THE FINANCIAL PERIOD ENDED 30 JUNE 2009</t>
  </si>
  <si>
    <t>Part A - Explanatory Notes Pursuant to FRS 134</t>
  </si>
  <si>
    <t>A1.</t>
  </si>
  <si>
    <t>Accounting Policies</t>
  </si>
  <si>
    <t>The accounting policies and methods of computation adopted in the condensed financial statements are consistent with those adopted for the annual financial statements for the year ended 31 December 2008.</t>
  </si>
  <si>
    <t>A2.</t>
  </si>
  <si>
    <t>Change in accounting policies</t>
  </si>
  <si>
    <t>- FRS 107 : Cash Flow Statements</t>
  </si>
  <si>
    <t>- FRS 112 : Income Taxes</t>
  </si>
  <si>
    <t>- FRS 118 : Revenue</t>
  </si>
  <si>
    <t>- FRS 134 : Interim Financial Reporting</t>
  </si>
  <si>
    <t>- FRS 137 : Provisions, Contigent Liabilities and Contigent Assests</t>
  </si>
  <si>
    <t>The adoption of these revised standards does not result in significant changes in accounting policies of the Group.</t>
  </si>
  <si>
    <t>A3.</t>
  </si>
  <si>
    <t>Seasonal or Cyclical Factors</t>
  </si>
  <si>
    <t>The Group’s operations are generally not affected by any seasonal or cyclical factors.</t>
  </si>
  <si>
    <t>A4.</t>
  </si>
  <si>
    <t>Unusual Items Affecting Financial Statements</t>
  </si>
  <si>
    <t>There were no unusual items affecting the assets, liabilities, equity, net income or cash flows of the Group during the current financial quarter.</t>
  </si>
  <si>
    <t>A5.</t>
  </si>
  <si>
    <t>Change in Accounting Estimates</t>
  </si>
  <si>
    <t xml:space="preserve">There were no changes in estimates that have a material effect on the current quarter results. </t>
  </si>
  <si>
    <t>A6.</t>
  </si>
  <si>
    <t>Debt and Equity Securities</t>
  </si>
  <si>
    <t>There were no issuances, cancellations, repurchases, resales nor repayments of equity securities or debt securities, share buy back during the current financial quarter.</t>
  </si>
  <si>
    <t>A7.</t>
  </si>
  <si>
    <t>Dividend Paid</t>
  </si>
  <si>
    <t>No dividend was paid in the current financial quarter.</t>
  </si>
  <si>
    <t>A8.</t>
  </si>
  <si>
    <t>Segmental Information</t>
  </si>
  <si>
    <t>No segmental reporting has been prepared as the Group is solely involved in trading and operates principally in Malaysia.</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</si>
  <si>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</si>
  <si>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</si>
  <si>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</si>
  <si>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</si>
  <si>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</si>
  <si>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were no material events subsequent to the end of the current quarter ended 31 December 2008 that have not been reflected in the interim financial statements.</t>
  </si>
  <si>
    <t>A11.</t>
  </si>
  <si>
    <t>Changes in the Composition of the Group</t>
  </si>
  <si>
    <t>There were no changes in the composition of the group during the current financial quarter.</t>
  </si>
  <si>
    <t>A12.</t>
  </si>
  <si>
    <t xml:space="preserve">Changes in Contingent Liabilities </t>
  </si>
  <si>
    <t>There were no changes in the contingent liabilities since 31 December 2008.</t>
  </si>
  <si>
    <t>A13.</t>
  </si>
  <si>
    <t xml:space="preserve">Capital Commitments </t>
  </si>
  <si>
    <t>The Group does not have any capital commitments which are not provided for in the interim financial statements as at 31 December 2008.</t>
  </si>
  <si>
    <t>A14.</t>
  </si>
  <si>
    <t>Significant Related Party Transactions</t>
  </si>
  <si>
    <t xml:space="preserve">6 months ended </t>
  </si>
  <si>
    <t>30.06.2009</t>
  </si>
  <si>
    <t>Sales of latex concentrate to related company</t>
  </si>
  <si>
    <t xml:space="preserve"> - Latexx Manufacturing Sdn. Bhd.</t>
  </si>
  <si>
    <t>Mr Low Bok Tek is deemed to have substantial shareholding in Latexx Manufacturing Sdn. Bhd. Mr Low Bok Tek is a director of Latexx Manufacturing Sdn. Bhd.</t>
  </si>
  <si>
    <t>All the above transactions were carried out on terms and conditions not materially different from those obtainable in transactions with unrelated parties and in the ordinary course of business of the Group.</t>
  </si>
  <si>
    <t>Part B - Explanatory Notes Pursuant to Appendix 9B of the Listing Requirements of Bursa Malaysia Securities Berhad</t>
  </si>
  <si>
    <t xml:space="preserve">B1. </t>
  </si>
  <si>
    <t>Review of the Performance of the Company and its Principal Subsidiaries</t>
  </si>
  <si>
    <t>For the quarter ended 30th June 2009, the Group posted revenue of RM 9.403 million and pre-tax profit of RM4,000.00.</t>
  </si>
  <si>
    <t>B2.</t>
  </si>
  <si>
    <t xml:space="preserve">Material Changes in the Quarterly Results </t>
  </si>
  <si>
    <t>B3.</t>
  </si>
  <si>
    <t>Commentary on Prospects</t>
  </si>
  <si>
    <t>the profitability of the group.</t>
  </si>
  <si>
    <t>B4.</t>
  </si>
  <si>
    <t>Profit Forecast / Profit Guarantee</t>
  </si>
  <si>
    <t>The Group did not issue any profit forecast or profit guarantee.</t>
  </si>
  <si>
    <t>B5.</t>
  </si>
  <si>
    <t>Tax expense</t>
  </si>
  <si>
    <t>Current quarter</t>
  </si>
  <si>
    <t>Year to-date</t>
  </si>
  <si>
    <t>Provision for taxation based on current year's results</t>
  </si>
  <si>
    <t>The effective tax rate of the Group is less than the statutory income tax rate due to the availability of tax losses brought forward</t>
  </si>
  <si>
    <t>to offset against current profit of certain subsidiaries.</t>
  </si>
  <si>
    <t>B6.</t>
  </si>
  <si>
    <t>Profit/ (Loss) on the Sale of Unquoted Investments and/or Properties</t>
  </si>
  <si>
    <t>There were no sale of unquoted investment and/or properties for the current financial quarter.</t>
  </si>
  <si>
    <t>B7.</t>
  </si>
  <si>
    <t>Quoted Securities</t>
  </si>
  <si>
    <t>There were no sale of quoted investment for the current financial quarter.</t>
  </si>
  <si>
    <t>B8.</t>
  </si>
  <si>
    <t xml:space="preserve">Status of Corporate Proposals Announced But Not Completed </t>
  </si>
  <si>
    <t xml:space="preserve">There were no corporate proposals previously announced that were not completed as at the date of this announcement. </t>
  </si>
  <si>
    <t>B9.</t>
  </si>
  <si>
    <t>Borrowings and Debt Securities</t>
  </si>
  <si>
    <t>The Group’s borrowings as at 30 June 2009, all of which were denominated in Ringgit Malaysia are as follows:</t>
  </si>
  <si>
    <t>Short Term</t>
  </si>
  <si>
    <t>- Banker Acceptance</t>
  </si>
  <si>
    <t>- Bank Overdraft</t>
  </si>
  <si>
    <t>All the bank borrowings are short term and secured by the following:-</t>
  </si>
  <si>
    <t>-          Legal charge over the subsidiary company’s leasehold property; and</t>
  </si>
  <si>
    <t>-          Corporate guarantee of the Company</t>
  </si>
  <si>
    <t>B10.</t>
  </si>
  <si>
    <t>Off Balance Sheet Financial Instruments</t>
  </si>
  <si>
    <t>There were no material off balance sheet financial instruments for the period under review.</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</si>
  <si>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</si>
  <si>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</si>
  <si>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</si>
  <si>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</si>
  <si>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</si>
  <si>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</si>
  <si>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</si>
  <si>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</si>
  <si>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On 25 October 2007, the High Court in Taiping allowed the Plaintiff's application for summary judgement for the refund of  </t>
  </si>
  <si>
    <t xml:space="preserve">10% deposit paid by Plaintiff to the Defendant together with interest/damages/costs.The Company's solicitors had filed  </t>
  </si>
  <si>
    <t>an appeal to the Court of Appeal against the decision and application for stay of execution of the summary judgement</t>
  </si>
  <si>
    <t>on ground that there appears to have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</si>
  <si>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</si>
  <si>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</si>
  <si>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</si>
  <si>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was fixed on 21 January 2008.</t>
  </si>
  <si>
    <t xml:space="preserve">On 21 January 2008, the Company's solicitors have obtained a stay of all proceedings or execution by the Plaintiff against </t>
  </si>
  <si>
    <t xml:space="preserve">GRSB on the summary judgement dated 25 October 2007 until the decision of GRSB's appeal at the Court of Appeal.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</si>
  <si>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</si>
  <si>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</si>
  <si>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</si>
  <si>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 xml:space="preserve">On 23 June 2008, the Plaintiff has applied to the High Court Judge for the Order for Stay of Execution granted on 21 January  </t>
  </si>
  <si>
    <t>2008 to be set aside. On 11 December 2008 GRSB's application for stay for execution against summary judgement order dated</t>
  </si>
  <si>
    <t xml:space="preserve">25 October 2007 was dismissed by high court judge. As the appeal in the court of appeal is still pending, GRSB has instructed their </t>
  </si>
  <si>
    <t xml:space="preserve">solicitors to apply to the court of appeal for stay of execution by way of Notice of  Motion. On 21 January 2009 , the Court of Appeal </t>
  </si>
  <si>
    <t xml:space="preserve">has ordered  that any winding-up proceedings by Seal Polymer Industries  Berhad pursuant to the Taiping High Court Order dated </t>
  </si>
  <si>
    <t>25/10/2007 will be stayed with immediate effect and until the disposal of the Appeal before the Court of Appeal.</t>
  </si>
  <si>
    <t xml:space="preserve">The Honourable Court of Appeal has also ordered  that sum of RM928,000.00 to be deposited into a joint account with the </t>
  </si>
  <si>
    <t>Respondents' Solicitors until the outcome of the Appeal before the Court of Appeal.</t>
  </si>
  <si>
    <t>B12.</t>
  </si>
  <si>
    <t>Dividend</t>
  </si>
  <si>
    <t>No dividend has been recommended.</t>
  </si>
  <si>
    <t>B13.</t>
  </si>
  <si>
    <t xml:space="preserve">Earnings Per Share </t>
  </si>
  <si>
    <t>(a)</t>
  </si>
  <si>
    <t>Basic Earnings Per Share are calculated by dividing the net profit for the period by the weighted average number of ordinary</t>
  </si>
  <si>
    <t>shares in issue during the period.</t>
  </si>
  <si>
    <t>Quarter ended</t>
  </si>
  <si>
    <t>ended</t>
  </si>
  <si>
    <t>YTD ended</t>
  </si>
  <si>
    <t>RM’000</t>
  </si>
  <si>
    <t>Net Profit/(Loss)  attributable to equity</t>
  </si>
  <si>
    <t>holders of the parent.</t>
  </si>
  <si>
    <t>Weighted average no. of ordinary shares in issue</t>
  </si>
  <si>
    <t>Basic Earnings  Per Share (sen)</t>
  </si>
  <si>
    <t>(b)</t>
  </si>
  <si>
    <t>Diluted Earnings Per Share</t>
  </si>
  <si>
    <t>The diluted earnings per share are not disclosed as their effects on the basic earnings per share are anti-dilutive.</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</si>
  <si>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</si>
  <si>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2008.</t>
  </si>
  <si>
    <t>The significant accounting policies and methods of computation adopted by the Group in this interim financial report are consistent with those of the audited financial statements for the year ended 31 December 2008 except for the adoption of the following revised Financial Reporting Standards (FRSs) effective for accounting periods beginning on or after 1 January 2009:</t>
  </si>
  <si>
    <t>The group's year to date turnover was RM 17.269 million as compared to RM 27.92 million last year. The decrease in revenue is mainly due to the decline in the latex concentrate trading business. As of year to date the group recorded a pre-tax loss of  RM 35,000.00 as compared to a pre-tax profit of RM 97,000.00 last year.</t>
  </si>
  <si>
    <t>The Group’s total revenue for this quarter increased to RM9.403million compared to the preceding quarter of  RM 7.866 million, mainly due to increase in volume sold. The Group recorded profit before tax of RM4,000.00 for this quarter as compared to a loss of RM39,000.00 in the preceding quarter.</t>
  </si>
  <si>
    <t xml:space="preserve">The board anticipates prospects for next year would be even more challenging as the effects of global economic downturn is likely to continue into 2010. The board will focus on its current business and explore other business opportunities to further enhance </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</si>
</sst>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0_);_(* \(#,##0.0000\);_(* &quot;-&quot;??_);_(@_)"/>
    <numFmt numFmtId="172" formatCode="#,##0.000_);\(#,##0.000\)"/>
    <numFmt numFmtId="173" formatCode="#,##0.00000_);\(#,##0.00000\)"/>
    <numFmt numFmtId="174" formatCode="0.00;[Red]0.00"/>
    <numFmt numFmtId="175" formatCode="_(* #,##0.000_);_(* \(#,##0.000\);_(* &quot;-&quot;??_);_(@_)"/>
    <numFmt numFmtId="176" formatCode="_(* #,##0.0_);_(* \(#,##0.0\);_(* &quot;-&quot;??_);_(@_)"/>
  </numFmts>
  <fonts count="13">
    <font>
      <sz val="10"/>
      <name val="Arial"/>
      <family val="2"/>
    </font>
    <font>
      <u val="single"/>
      <sz val="10"/>
      <color indexed="36"/>
      <name val="Arial"/>
      <family val="2"/>
    </font>
    <font>
      <u val="single"/>
      <sz val="10"/>
      <color indexed="12"/>
      <name val="Arial"/>
      <family val="2"/>
    </font>
    <font>
      <sz val="8"/>
      <name val="Arial"/>
      <family val="2"/>
    </font>
    <font>
      <b/>
      <sz val="10"/>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0"/>
      <name val="Times New Roman"/>
      <family val="1"/>
    </font>
    <font>
      <sz val="10"/>
      <color indexed="9"/>
      <name val="Times New Roman"/>
      <family val="1"/>
    </font>
    <font>
      <sz val="10"/>
      <color indexed="10"/>
      <name val="Times New Roman"/>
      <family val="1"/>
    </font>
    <font>
      <b/>
      <sz val="10"/>
      <color indexed="59"/>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5">
    <xf numFmtId="0" fontId="0" fillId="0" borderId="0" xfId="0" applyAlignment="1">
      <alignment/>
    </xf>
    <xf numFmtId="0" fontId="6" fillId="0" borderId="0" xfId="21" applyFont="1">
      <alignment/>
      <protection/>
    </xf>
    <xf numFmtId="0" fontId="8" fillId="0" borderId="0" xfId="21" applyFont="1">
      <alignment/>
      <protection/>
    </xf>
    <xf numFmtId="0" fontId="4" fillId="0" borderId="0" xfId="21" applyFont="1" applyAlignment="1">
      <alignment horizontal="center"/>
      <protection/>
    </xf>
    <xf numFmtId="15" fontId="4" fillId="0" borderId="0" xfId="0" applyNumberFormat="1" applyFont="1" applyAlignment="1" quotePrefix="1">
      <alignment horizontal="center"/>
    </xf>
    <xf numFmtId="15" fontId="4" fillId="0" borderId="0" xfId="21" applyNumberFormat="1" applyFont="1" applyAlignment="1" quotePrefix="1">
      <alignment horizontal="center"/>
      <protection/>
    </xf>
    <xf numFmtId="0" fontId="4" fillId="0" borderId="0" xfId="21" applyFont="1" applyBorder="1" applyAlignment="1">
      <alignment horizontal="center"/>
      <protection/>
    </xf>
    <xf numFmtId="0" fontId="9" fillId="0" borderId="0" xfId="21" applyFont="1">
      <alignment/>
      <protection/>
    </xf>
    <xf numFmtId="0" fontId="6" fillId="0" borderId="0" xfId="21" applyFont="1" applyBorder="1">
      <alignment/>
      <protection/>
    </xf>
    <xf numFmtId="0" fontId="4" fillId="0" borderId="0" xfId="21" applyFont="1">
      <alignment/>
      <protection/>
    </xf>
    <xf numFmtId="170" fontId="6" fillId="0" borderId="0" xfId="15" applyNumberFormat="1" applyFont="1" applyFill="1" applyBorder="1" applyAlignment="1">
      <alignment horizontal="left"/>
    </xf>
    <xf numFmtId="170" fontId="6" fillId="0" borderId="0" xfId="15" applyNumberFormat="1" applyFont="1" applyAlignment="1">
      <alignment/>
    </xf>
    <xf numFmtId="170" fontId="6" fillId="0" borderId="0" xfId="15" applyNumberFormat="1" applyFont="1" applyBorder="1" applyAlignment="1">
      <alignment/>
    </xf>
    <xf numFmtId="172" fontId="6" fillId="0" borderId="0" xfId="21" applyNumberFormat="1" applyFont="1">
      <alignment/>
      <protection/>
    </xf>
    <xf numFmtId="170" fontId="6" fillId="0" borderId="1" xfId="15" applyNumberFormat="1" applyFont="1" applyBorder="1" applyAlignment="1">
      <alignment/>
    </xf>
    <xf numFmtId="170" fontId="6" fillId="0" borderId="0" xfId="21" applyNumberFormat="1" applyFont="1">
      <alignment/>
      <protection/>
    </xf>
    <xf numFmtId="170" fontId="6" fillId="0" borderId="0" xfId="15" applyNumberFormat="1" applyFont="1" applyFill="1" applyBorder="1" applyAlignment="1">
      <alignment/>
    </xf>
    <xf numFmtId="173" fontId="6" fillId="0" borderId="0" xfId="21" applyNumberFormat="1" applyFont="1">
      <alignment/>
      <protection/>
    </xf>
    <xf numFmtId="170" fontId="6" fillId="0" borderId="2" xfId="15" applyNumberFormat="1" applyFont="1" applyBorder="1" applyAlignment="1">
      <alignment/>
    </xf>
    <xf numFmtId="170" fontId="6" fillId="0" borderId="1" xfId="15" applyNumberFormat="1" applyFont="1" applyFill="1" applyBorder="1" applyAlignment="1">
      <alignment/>
    </xf>
    <xf numFmtId="170" fontId="6" fillId="0" borderId="0" xfId="15" applyNumberFormat="1" applyFont="1" applyFill="1" applyAlignment="1">
      <alignment/>
    </xf>
    <xf numFmtId="170" fontId="6" fillId="0" borderId="0" xfId="15" applyNumberFormat="1" applyFont="1" applyFill="1" applyBorder="1" applyAlignment="1" quotePrefix="1">
      <alignment horizontal="right"/>
    </xf>
    <xf numFmtId="170" fontId="6" fillId="0" borderId="3" xfId="15" applyNumberFormat="1" applyFont="1" applyBorder="1" applyAlignment="1">
      <alignment/>
    </xf>
    <xf numFmtId="170" fontId="6" fillId="0" borderId="3" xfId="15" applyNumberFormat="1" applyFont="1" applyBorder="1" applyAlignment="1" quotePrefix="1">
      <alignment horizontal="right"/>
    </xf>
    <xf numFmtId="170" fontId="6" fillId="0" borderId="0" xfId="15" applyNumberFormat="1" applyFont="1" applyBorder="1" applyAlignment="1" quotePrefix="1">
      <alignment horizontal="right"/>
    </xf>
    <xf numFmtId="170" fontId="6" fillId="0" borderId="0" xfId="15" applyNumberFormat="1" applyFont="1" applyBorder="1" applyAlignment="1" quotePrefix="1">
      <alignment/>
    </xf>
    <xf numFmtId="170" fontId="6" fillId="0" borderId="0" xfId="15" applyNumberFormat="1" applyFont="1" applyAlignment="1">
      <alignment/>
    </xf>
    <xf numFmtId="170" fontId="6" fillId="0" borderId="1" xfId="15" applyNumberFormat="1" applyFont="1" applyBorder="1" applyAlignment="1" quotePrefix="1">
      <alignment horizontal="right"/>
    </xf>
    <xf numFmtId="170" fontId="6" fillId="0" borderId="2" xfId="15" applyNumberFormat="1" applyFont="1" applyBorder="1" applyAlignment="1" quotePrefix="1">
      <alignment horizontal="right"/>
    </xf>
    <xf numFmtId="171" fontId="6" fillId="0" borderId="0" xfId="15" applyNumberFormat="1" applyFont="1" applyBorder="1" applyAlignment="1">
      <alignment/>
    </xf>
    <xf numFmtId="175" fontId="6" fillId="0" borderId="2" xfId="15" applyNumberFormat="1" applyFont="1" applyBorder="1" applyAlignment="1">
      <alignment/>
    </xf>
    <xf numFmtId="37" fontId="6" fillId="0" borderId="0" xfId="21" applyNumberFormat="1" applyFont="1">
      <alignment/>
      <protection/>
    </xf>
    <xf numFmtId="0" fontId="4" fillId="0" borderId="0" xfId="21" applyFont="1" applyAlignment="1">
      <alignment horizontal="left"/>
      <protection/>
    </xf>
    <xf numFmtId="15" fontId="4" fillId="0" borderId="0" xfId="0" applyNumberFormat="1" applyFont="1" applyAlignment="1">
      <alignment horizontal="center"/>
    </xf>
    <xf numFmtId="0" fontId="4" fillId="0" borderId="0" xfId="0" applyFont="1" applyAlignment="1" quotePrefix="1">
      <alignment horizontal="center"/>
    </xf>
    <xf numFmtId="170" fontId="6" fillId="0" borderId="3" xfId="15" applyNumberFormat="1" applyFont="1" applyFill="1" applyBorder="1" applyAlignment="1">
      <alignment/>
    </xf>
    <xf numFmtId="170" fontId="4" fillId="0" borderId="0" xfId="15" applyNumberFormat="1" applyFont="1" applyBorder="1" applyAlignment="1">
      <alignment/>
    </xf>
    <xf numFmtId="170" fontId="6" fillId="0" borderId="0" xfId="15" applyNumberFormat="1" applyFont="1" applyAlignment="1" quotePrefix="1">
      <alignment horizontal="right"/>
    </xf>
    <xf numFmtId="170" fontId="6" fillId="0" borderId="0" xfId="15" applyNumberFormat="1" applyFont="1" applyFill="1" applyAlignment="1" quotePrefix="1">
      <alignment horizontal="right"/>
    </xf>
    <xf numFmtId="170" fontId="6" fillId="0" borderId="0" xfId="15" applyNumberFormat="1" applyFont="1" applyAlignment="1">
      <alignment horizontal="right"/>
    </xf>
    <xf numFmtId="170" fontId="6" fillId="0" borderId="0" xfId="15" applyNumberFormat="1" applyFont="1" applyFill="1" applyAlignment="1">
      <alignment horizontal="right"/>
    </xf>
    <xf numFmtId="170" fontId="6" fillId="0" borderId="3" xfId="15" applyNumberFormat="1" applyFont="1" applyBorder="1" applyAlignment="1">
      <alignment horizontal="right"/>
    </xf>
    <xf numFmtId="170" fontId="6" fillId="0" borderId="3" xfId="15" applyNumberFormat="1" applyFont="1" applyFill="1" applyBorder="1" applyAlignment="1">
      <alignment horizontal="right"/>
    </xf>
    <xf numFmtId="170" fontId="6" fillId="0" borderId="0" xfId="15" applyNumberFormat="1" applyFont="1" applyBorder="1" applyAlignment="1">
      <alignment horizontal="right"/>
    </xf>
    <xf numFmtId="170" fontId="6" fillId="0" borderId="0" xfId="15" applyNumberFormat="1" applyFont="1" applyFill="1" applyBorder="1" applyAlignment="1">
      <alignment horizontal="right"/>
    </xf>
    <xf numFmtId="170" fontId="6" fillId="0" borderId="3" xfId="15" applyNumberFormat="1" applyFont="1" applyFill="1" applyBorder="1" applyAlignment="1" quotePrefix="1">
      <alignment horizontal="right"/>
    </xf>
    <xf numFmtId="0" fontId="4" fillId="0" borderId="0" xfId="0" applyFont="1" applyAlignment="1">
      <alignment/>
    </xf>
    <xf numFmtId="170" fontId="6" fillId="0" borderId="4" xfId="15" applyNumberFormat="1" applyFont="1" applyBorder="1" applyAlignment="1">
      <alignment/>
    </xf>
    <xf numFmtId="170" fontId="6" fillId="0" borderId="4" xfId="15" applyNumberFormat="1" applyFont="1" applyBorder="1" applyAlignment="1" quotePrefix="1">
      <alignment horizontal="right"/>
    </xf>
    <xf numFmtId="170" fontId="6" fillId="0" borderId="4" xfId="15" applyNumberFormat="1" applyFont="1" applyFill="1" applyBorder="1" applyAlignment="1" quotePrefix="1">
      <alignment horizontal="right"/>
    </xf>
    <xf numFmtId="0" fontId="4" fillId="0" borderId="0" xfId="21" applyFont="1" applyAlignment="1">
      <alignment horizontal="right"/>
      <protection/>
    </xf>
    <xf numFmtId="0" fontId="4" fillId="0" borderId="0" xfId="21" applyFont="1" applyFill="1">
      <alignment/>
      <protection/>
    </xf>
    <xf numFmtId="0" fontId="4" fillId="0" borderId="0" xfId="21" applyFont="1" applyBorder="1" applyAlignment="1">
      <alignment horizontal="right"/>
      <protection/>
    </xf>
    <xf numFmtId="0" fontId="4" fillId="0" borderId="0" xfId="21" applyFont="1" applyBorder="1">
      <alignment/>
      <protection/>
    </xf>
    <xf numFmtId="0" fontId="6" fillId="0" borderId="0" xfId="21" applyFont="1" quotePrefix="1">
      <alignment/>
      <protection/>
    </xf>
    <xf numFmtId="43" fontId="6" fillId="0" borderId="0" xfId="15" applyNumberFormat="1" applyFont="1" applyAlignment="1" quotePrefix="1">
      <alignment horizontal="right"/>
    </xf>
    <xf numFmtId="39" fontId="6" fillId="0" borderId="0" xfId="21" applyNumberFormat="1" applyFont="1" quotePrefix="1">
      <alignment/>
      <protection/>
    </xf>
    <xf numFmtId="43" fontId="6" fillId="0" borderId="0" xfId="15" applyNumberFormat="1" applyFont="1" applyAlignment="1">
      <alignment horizontal="right"/>
    </xf>
    <xf numFmtId="43" fontId="6" fillId="0" borderId="0" xfId="15" applyNumberFormat="1" applyFont="1" applyAlignment="1">
      <alignment/>
    </xf>
    <xf numFmtId="37" fontId="6" fillId="0" borderId="0" xfId="21" applyNumberFormat="1" applyFont="1" quotePrefix="1">
      <alignment/>
      <protection/>
    </xf>
    <xf numFmtId="170" fontId="4" fillId="0" borderId="0" xfId="15" applyNumberFormat="1" applyFont="1" applyFill="1" applyAlignment="1">
      <alignment horizontal="right"/>
    </xf>
    <xf numFmtId="170" fontId="4" fillId="0" borderId="0" xfId="15" applyNumberFormat="1" applyFont="1" applyFill="1" applyAlignment="1">
      <alignment/>
    </xf>
    <xf numFmtId="170" fontId="4" fillId="0" borderId="0" xfId="15" applyNumberFormat="1" applyFont="1" applyFill="1" applyBorder="1" applyAlignment="1">
      <alignment horizontal="right"/>
    </xf>
    <xf numFmtId="170" fontId="4" fillId="0" borderId="0" xfId="15" applyNumberFormat="1" applyFont="1" applyFill="1" applyBorder="1" applyAlignment="1">
      <alignment/>
    </xf>
    <xf numFmtId="43" fontId="6" fillId="0" borderId="0" xfId="15" applyFont="1" applyAlignment="1">
      <alignment/>
    </xf>
    <xf numFmtId="0" fontId="6" fillId="0" borderId="0" xfId="21" applyFont="1" applyAlignment="1" quotePrefix="1">
      <alignment horizontal="left"/>
      <protection/>
    </xf>
    <xf numFmtId="43" fontId="6" fillId="0" borderId="0" xfId="15" applyFont="1" applyAlignment="1" quotePrefix="1">
      <alignment horizontal="left"/>
    </xf>
    <xf numFmtId="43" fontId="4" fillId="0" borderId="0" xfId="15" applyFont="1" applyAlignment="1">
      <alignment/>
    </xf>
    <xf numFmtId="0" fontId="6" fillId="0" borderId="0" xfId="22" applyFont="1">
      <alignment/>
      <protection/>
    </xf>
    <xf numFmtId="0" fontId="8" fillId="0" borderId="0" xfId="22" applyFont="1" applyBorder="1">
      <alignment/>
      <protection/>
    </xf>
    <xf numFmtId="0" fontId="7" fillId="0" borderId="0" xfId="21" applyFont="1">
      <alignment/>
      <protection/>
    </xf>
    <xf numFmtId="0" fontId="4" fillId="0" borderId="0" xfId="22" applyFont="1" applyAlignment="1">
      <alignment horizontal="center"/>
      <protection/>
    </xf>
    <xf numFmtId="0" fontId="4" fillId="0" borderId="0" xfId="22" applyFont="1" applyAlignment="1" quotePrefix="1">
      <alignment horizontal="center"/>
      <protection/>
    </xf>
    <xf numFmtId="37" fontId="4" fillId="0" borderId="0" xfId="22" applyNumberFormat="1" applyFont="1" applyAlignment="1">
      <alignment horizontal="center"/>
      <protection/>
    </xf>
    <xf numFmtId="15" fontId="4" fillId="0" borderId="0" xfId="22" applyNumberFormat="1" applyFont="1" applyBorder="1" applyAlignment="1">
      <alignment horizontal="center"/>
      <protection/>
    </xf>
    <xf numFmtId="0" fontId="4" fillId="0" borderId="0" xfId="22" applyFont="1" applyBorder="1" applyAlignment="1">
      <alignment horizontal="center"/>
      <protection/>
    </xf>
    <xf numFmtId="41" fontId="6" fillId="0" borderId="0" xfId="22" applyNumberFormat="1" applyFont="1" applyBorder="1">
      <alignment/>
      <protection/>
    </xf>
    <xf numFmtId="37" fontId="6" fillId="0" borderId="0" xfId="22" applyNumberFormat="1" applyFont="1">
      <alignment/>
      <protection/>
    </xf>
    <xf numFmtId="0" fontId="4" fillId="0" borderId="0" xfId="22" applyFont="1">
      <alignment/>
      <protection/>
    </xf>
    <xf numFmtId="170" fontId="4" fillId="0" borderId="0" xfId="15" applyNumberFormat="1" applyFont="1" applyBorder="1" applyAlignment="1">
      <alignment horizontal="center"/>
    </xf>
    <xf numFmtId="0" fontId="6" fillId="0" borderId="0" xfId="22" applyFont="1" applyBorder="1">
      <alignment/>
      <protection/>
    </xf>
    <xf numFmtId="0" fontId="10" fillId="0" borderId="0" xfId="22" applyFont="1" applyBorder="1">
      <alignment/>
      <protection/>
    </xf>
    <xf numFmtId="170" fontId="6" fillId="0" borderId="4" xfId="15" applyNumberFormat="1" applyFont="1" applyFill="1" applyBorder="1" applyAlignment="1">
      <alignment/>
    </xf>
    <xf numFmtId="43" fontId="10" fillId="0" borderId="0" xfId="15" applyFont="1" applyBorder="1" applyAlignment="1">
      <alignment/>
    </xf>
    <xf numFmtId="0" fontId="4" fillId="0" borderId="0" xfId="22" applyFont="1" applyBorder="1">
      <alignment/>
      <protection/>
    </xf>
    <xf numFmtId="170" fontId="4" fillId="0" borderId="0" xfId="15" applyNumberFormat="1" applyFont="1" applyAlignment="1">
      <alignment horizontal="center"/>
    </xf>
    <xf numFmtId="170" fontId="6" fillId="0" borderId="0" xfId="15" applyNumberFormat="1" applyFont="1" applyAlignment="1">
      <alignment horizontal="center"/>
    </xf>
    <xf numFmtId="170" fontId="6" fillId="0" borderId="4" xfId="15" applyNumberFormat="1" applyFont="1" applyBorder="1" applyAlignment="1">
      <alignment horizontal="center"/>
    </xf>
    <xf numFmtId="37" fontId="6" fillId="0" borderId="0" xfId="22" applyNumberFormat="1" applyFont="1" applyBorder="1">
      <alignment/>
      <protection/>
    </xf>
    <xf numFmtId="0" fontId="8" fillId="0" borderId="0" xfId="21" applyFont="1" applyBorder="1">
      <alignment/>
      <protection/>
    </xf>
    <xf numFmtId="0" fontId="8" fillId="0" borderId="0" xfId="21" applyFont="1" applyFill="1" applyBorder="1">
      <alignment/>
      <protection/>
    </xf>
    <xf numFmtId="0" fontId="8" fillId="0" borderId="0" xfId="21" applyFont="1" applyFill="1">
      <alignment/>
      <protection/>
    </xf>
    <xf numFmtId="0" fontId="6" fillId="0" borderId="0" xfId="21" applyFont="1" applyFill="1" applyBorder="1">
      <alignment/>
      <protection/>
    </xf>
    <xf numFmtId="0" fontId="6" fillId="0" borderId="0" xfId="21" applyFont="1" applyFill="1">
      <alignment/>
      <protection/>
    </xf>
    <xf numFmtId="0" fontId="4" fillId="0" borderId="0" xfId="21" applyFont="1" applyFill="1" applyAlignment="1">
      <alignment horizontal="center"/>
      <protection/>
    </xf>
    <xf numFmtId="0" fontId="6" fillId="0" borderId="0" xfId="21" applyFont="1" applyAlignment="1">
      <alignment horizontal="center"/>
      <protection/>
    </xf>
    <xf numFmtId="15" fontId="4" fillId="0" borderId="0" xfId="0" applyNumberFormat="1" applyFont="1" applyFill="1" applyBorder="1" applyAlignment="1" quotePrefix="1">
      <alignment horizontal="center"/>
    </xf>
    <xf numFmtId="0" fontId="4" fillId="0" borderId="0" xfId="0" applyFont="1" applyBorder="1" applyAlignment="1">
      <alignment horizontal="center"/>
    </xf>
    <xf numFmtId="15" fontId="4" fillId="0" borderId="0" xfId="0" applyNumberFormat="1" applyFont="1" applyFill="1" applyBorder="1" applyAlignment="1">
      <alignment horizontal="center"/>
    </xf>
    <xf numFmtId="0" fontId="4" fillId="0" borderId="0" xfId="21" applyFont="1" applyFill="1" applyBorder="1" applyAlignment="1">
      <alignment horizontal="center"/>
      <protection/>
    </xf>
    <xf numFmtId="43" fontId="6" fillId="0" borderId="0" xfId="15" applyFont="1" applyBorder="1" applyAlignment="1">
      <alignment/>
    </xf>
    <xf numFmtId="43" fontId="6" fillId="0" borderId="0" xfId="15" applyFont="1" applyFill="1" applyBorder="1" applyAlignment="1">
      <alignment/>
    </xf>
    <xf numFmtId="43" fontId="4" fillId="0" borderId="0" xfId="15" applyFont="1" applyBorder="1" applyAlignment="1">
      <alignment/>
    </xf>
    <xf numFmtId="43" fontId="6" fillId="0" borderId="0" xfId="15" applyFont="1" applyBorder="1" applyAlignment="1" quotePrefix="1">
      <alignment horizontal="left"/>
    </xf>
    <xf numFmtId="170" fontId="6" fillId="0" borderId="5" xfId="15" applyNumberFormat="1" applyFont="1" applyFill="1" applyBorder="1" applyAlignment="1">
      <alignment/>
    </xf>
    <xf numFmtId="43" fontId="6" fillId="0" borderId="0" xfId="21" applyNumberFormat="1" applyFont="1" applyFill="1" applyBorder="1">
      <alignment/>
      <protection/>
    </xf>
    <xf numFmtId="0" fontId="5" fillId="0" borderId="0" xfId="0" applyFont="1" applyAlignment="1">
      <alignment horizontal="center"/>
    </xf>
    <xf numFmtId="0" fontId="6" fillId="0" borderId="0" xfId="0" applyFont="1" applyAlignment="1">
      <alignment/>
    </xf>
    <xf numFmtId="0" fontId="5" fillId="0" borderId="0" xfId="0" applyFont="1" applyFill="1" applyAlignment="1">
      <alignment horizontal="center"/>
    </xf>
    <xf numFmtId="0" fontId="4" fillId="0" borderId="0" xfId="0" applyFont="1" applyFill="1" applyAlignment="1">
      <alignment horizontal="left"/>
    </xf>
    <xf numFmtId="0" fontId="6" fillId="0" borderId="0" xfId="0" applyFont="1" applyAlignment="1">
      <alignment horizontal="left"/>
    </xf>
    <xf numFmtId="0" fontId="4" fillId="0" borderId="0" xfId="0" applyFont="1" applyFill="1" applyBorder="1" applyAlignment="1">
      <alignment/>
    </xf>
    <xf numFmtId="0" fontId="4" fillId="0" borderId="6" xfId="0" applyFont="1" applyFill="1" applyBorder="1" applyAlignment="1">
      <alignment horizontal="left"/>
    </xf>
    <xf numFmtId="0" fontId="6" fillId="0" borderId="6" xfId="0" applyFont="1" applyBorder="1" applyAlignment="1">
      <alignment horizontal="left"/>
    </xf>
    <xf numFmtId="0" fontId="6" fillId="0" borderId="6" xfId="0" applyFont="1" applyBorder="1" applyAlignment="1">
      <alignment/>
    </xf>
    <xf numFmtId="0" fontId="4" fillId="0" borderId="0" xfId="0" applyFont="1" applyAlignment="1">
      <alignment horizontal="left"/>
    </xf>
    <xf numFmtId="0" fontId="6" fillId="0" borderId="0" xfId="0" applyFont="1" applyFill="1" applyAlignment="1">
      <alignment/>
    </xf>
    <xf numFmtId="0" fontId="0" fillId="0" borderId="0" xfId="0" applyFont="1" applyAlignment="1">
      <alignment horizontal="justify" vertical="top"/>
    </xf>
    <xf numFmtId="0" fontId="6" fillId="0" borderId="0" xfId="0" applyFont="1" applyFill="1" applyAlignment="1">
      <alignment horizontal="left"/>
    </xf>
    <xf numFmtId="0" fontId="6" fillId="0" borderId="0" xfId="0" applyFont="1" applyAlignment="1" quotePrefix="1">
      <alignment horizontal="left"/>
    </xf>
    <xf numFmtId="0" fontId="0" fillId="0" borderId="0" xfId="0" applyFont="1" applyAlignment="1">
      <alignment horizontal="justify" vertical="justify"/>
    </xf>
    <xf numFmtId="0" fontId="6" fillId="0" borderId="0" xfId="0" applyFont="1" applyAlignment="1">
      <alignment horizontal="right"/>
    </xf>
    <xf numFmtId="170" fontId="6" fillId="0" borderId="2" xfId="15" applyNumberFormat="1" applyFont="1" applyFill="1" applyBorder="1" applyAlignment="1">
      <alignment/>
    </xf>
    <xf numFmtId="0" fontId="0" fillId="0" borderId="0" xfId="0" applyFont="1" applyFill="1" applyAlignment="1">
      <alignment/>
    </xf>
    <xf numFmtId="0" fontId="6" fillId="0" borderId="0" xfId="0" applyFont="1" applyFill="1" applyAlignment="1">
      <alignment horizontal="left" vertical="justify"/>
    </xf>
    <xf numFmtId="0" fontId="4" fillId="0" borderId="0" xfId="0" applyFont="1" applyAlignment="1">
      <alignment horizontal="right"/>
    </xf>
    <xf numFmtId="170" fontId="6" fillId="0" borderId="0" xfId="15" applyNumberFormat="1" applyFont="1" applyFill="1" applyAlignment="1">
      <alignment horizontal="left"/>
    </xf>
    <xf numFmtId="170" fontId="6" fillId="0" borderId="4" xfId="0" applyNumberFormat="1" applyFont="1" applyFill="1" applyBorder="1" applyAlignment="1">
      <alignment horizontal="left"/>
    </xf>
    <xf numFmtId="49" fontId="6" fillId="0" borderId="0" xfId="0" applyNumberFormat="1" applyFont="1" applyFill="1" applyAlignment="1">
      <alignment horizontal="center" vertical="justify"/>
    </xf>
    <xf numFmtId="49" fontId="6" fillId="0" borderId="0" xfId="0" applyNumberFormat="1" applyFont="1" applyFill="1" applyAlignment="1">
      <alignment horizontal="left" vertical="justify"/>
    </xf>
    <xf numFmtId="0" fontId="0" fillId="0" borderId="0" xfId="0" applyFont="1" applyAlignment="1">
      <alignment horizontal="left"/>
    </xf>
    <xf numFmtId="0" fontId="11" fillId="0" borderId="0" xfId="0" applyFont="1" applyAlignment="1">
      <alignment/>
    </xf>
    <xf numFmtId="0" fontId="6" fillId="0" borderId="0" xfId="0" applyFont="1" applyFill="1" applyAlignment="1">
      <alignment horizontal="right"/>
    </xf>
    <xf numFmtId="0" fontId="6" fillId="0" borderId="7" xfId="0" applyFont="1" applyBorder="1" applyAlignment="1">
      <alignment/>
    </xf>
    <xf numFmtId="0" fontId="4" fillId="0" borderId="5" xfId="0" applyFont="1" applyBorder="1" applyAlignment="1">
      <alignment horizontal="left" vertical="top" wrapText="1"/>
    </xf>
    <xf numFmtId="0" fontId="6" fillId="0" borderId="5" xfId="0" applyFont="1" applyBorder="1" applyAlignment="1">
      <alignment/>
    </xf>
    <xf numFmtId="0" fontId="6" fillId="0" borderId="8" xfId="0" applyFont="1" applyBorder="1" applyAlignment="1">
      <alignment/>
    </xf>
    <xf numFmtId="0" fontId="4" fillId="0" borderId="8" xfId="0" applyFont="1" applyBorder="1" applyAlignment="1">
      <alignment horizontal="center" vertical="top" wrapText="1"/>
    </xf>
    <xf numFmtId="0" fontId="6" fillId="0" borderId="9" xfId="0" applyFont="1" applyBorder="1" applyAlignment="1">
      <alignment horizontal="right"/>
    </xf>
    <xf numFmtId="0" fontId="6" fillId="0" borderId="10" xfId="0" applyFont="1" applyBorder="1" applyAlignment="1">
      <alignment/>
    </xf>
    <xf numFmtId="0" fontId="4" fillId="0" borderId="0" xfId="0" applyFont="1" applyBorder="1" applyAlignment="1">
      <alignment horizontal="left" vertical="top" wrapText="1"/>
    </xf>
    <xf numFmtId="0" fontId="6" fillId="0" borderId="0" xfId="0" applyFont="1" applyBorder="1" applyAlignment="1">
      <alignment/>
    </xf>
    <xf numFmtId="0" fontId="6" fillId="0" borderId="11" xfId="0" applyFont="1" applyBorder="1" applyAlignment="1">
      <alignment/>
    </xf>
    <xf numFmtId="0" fontId="4" fillId="0" borderId="11" xfId="0" applyFont="1" applyBorder="1" applyAlignment="1">
      <alignment horizontal="center" vertical="top" wrapText="1"/>
    </xf>
    <xf numFmtId="0" fontId="6" fillId="0" borderId="12" xfId="0" applyFont="1" applyBorder="1" applyAlignment="1">
      <alignment horizontal="right"/>
    </xf>
    <xf numFmtId="14" fontId="4" fillId="0" borderId="11" xfId="0" applyNumberFormat="1" applyFont="1" applyBorder="1" applyAlignment="1">
      <alignment horizontal="center" vertical="top" wrapText="1"/>
    </xf>
    <xf numFmtId="0" fontId="0" fillId="0" borderId="0" xfId="0" applyFont="1" applyAlignment="1">
      <alignment horizontal="justify" vertical="justify"/>
    </xf>
    <xf numFmtId="0" fontId="5" fillId="0" borderId="0" xfId="0" applyFont="1" applyAlignment="1">
      <alignment horizontal="center"/>
    </xf>
    <xf numFmtId="0" fontId="0" fillId="0" borderId="0" xfId="0" applyAlignment="1">
      <alignment/>
    </xf>
    <xf numFmtId="0" fontId="0" fillId="0" borderId="0" xfId="0" applyFont="1" applyAlignment="1">
      <alignment horizontal="justify" vertical="top"/>
    </xf>
    <xf numFmtId="0" fontId="4" fillId="0" borderId="13" xfId="0" applyFont="1" applyBorder="1" applyAlignment="1">
      <alignment horizontal="center" vertical="top" wrapText="1"/>
    </xf>
    <xf numFmtId="0" fontId="6" fillId="0" borderId="14" xfId="0" applyFont="1" applyBorder="1" applyAlignment="1">
      <alignment horizontal="right"/>
    </xf>
    <xf numFmtId="37" fontId="6" fillId="0" borderId="9" xfId="0" applyNumberFormat="1" applyFont="1" applyBorder="1" applyAlignment="1">
      <alignment horizontal="right" vertical="top" wrapText="1"/>
    </xf>
    <xf numFmtId="37" fontId="6" fillId="0" borderId="8" xfId="0" applyNumberFormat="1" applyFont="1" applyBorder="1" applyAlignment="1">
      <alignment horizontal="right" vertical="top" wrapText="1"/>
    </xf>
    <xf numFmtId="0" fontId="6" fillId="0" borderId="3" xfId="0" applyFont="1" applyBorder="1" applyAlignment="1">
      <alignment horizontal="left" vertical="top" wrapText="1"/>
    </xf>
    <xf numFmtId="37" fontId="6" fillId="0" borderId="13" xfId="0" applyNumberFormat="1" applyFont="1" applyBorder="1" applyAlignment="1">
      <alignment horizontal="right" vertical="top" wrapText="1"/>
    </xf>
    <xf numFmtId="0" fontId="6" fillId="0" borderId="5" xfId="0" applyFont="1" applyBorder="1" applyAlignment="1">
      <alignment horizontal="left" vertical="top" wrapText="1"/>
    </xf>
    <xf numFmtId="0" fontId="6" fillId="0" borderId="8" xfId="0" applyFont="1" applyBorder="1" applyAlignment="1">
      <alignment horizontal="right" vertical="top" wrapText="1"/>
    </xf>
    <xf numFmtId="0" fontId="0" fillId="0" borderId="0" xfId="0" applyFont="1" applyBorder="1" applyAlignment="1">
      <alignment/>
    </xf>
    <xf numFmtId="170" fontId="6" fillId="0" borderId="11" xfId="15" applyNumberFormat="1" applyFont="1" applyBorder="1" applyAlignment="1">
      <alignment horizontal="right" vertical="top" wrapText="1"/>
    </xf>
    <xf numFmtId="0" fontId="6" fillId="0" borderId="15" xfId="0" applyFont="1" applyBorder="1" applyAlignment="1">
      <alignment/>
    </xf>
    <xf numFmtId="0" fontId="6" fillId="0" borderId="3" xfId="0" applyFont="1" applyBorder="1" applyAlignment="1">
      <alignment/>
    </xf>
    <xf numFmtId="0" fontId="6" fillId="0" borderId="13" xfId="0" applyFont="1" applyBorder="1" applyAlignment="1">
      <alignment/>
    </xf>
    <xf numFmtId="3" fontId="6" fillId="0" borderId="13"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xf>
    <xf numFmtId="0" fontId="6" fillId="0" borderId="16" xfId="0" applyFont="1" applyBorder="1" applyAlignment="1">
      <alignment horizontal="left" vertical="top" wrapText="1"/>
    </xf>
    <xf numFmtId="43" fontId="6" fillId="0" borderId="17" xfId="23" applyNumberFormat="1" applyFont="1" applyBorder="1" applyAlignment="1">
      <alignment horizontal="left" vertical="top" wrapText="1"/>
    </xf>
    <xf numFmtId="0" fontId="6" fillId="0" borderId="14" xfId="0" applyFont="1" applyBorder="1" applyAlignment="1">
      <alignment horizontal="left"/>
    </xf>
    <xf numFmtId="43" fontId="6" fillId="0" borderId="18" xfId="15" applyFont="1" applyBorder="1" applyAlignment="1">
      <alignment horizontal="center" vertical="top" wrapText="1"/>
    </xf>
    <xf numFmtId="0" fontId="6" fillId="0" borderId="0" xfId="0" applyFont="1" applyAlignment="1">
      <alignment horizontal="justify" vertical="justify"/>
    </xf>
    <xf numFmtId="0" fontId="0" fillId="0" borderId="0" xfId="0" applyFont="1" applyAlignment="1">
      <alignment horizontal="justify" vertical="justify"/>
    </xf>
    <xf numFmtId="43" fontId="6" fillId="0" borderId="0" xfId="23" applyNumberFormat="1" applyFont="1" applyBorder="1" applyAlignment="1">
      <alignment horizontal="left" vertical="top" wrapText="1"/>
    </xf>
    <xf numFmtId="0" fontId="6" fillId="0" borderId="0" xfId="0" applyFont="1" applyBorder="1" applyAlignment="1">
      <alignment horizontal="left"/>
    </xf>
    <xf numFmtId="43" fontId="6" fillId="0" borderId="0" xfId="15" applyFont="1" applyBorder="1" applyAlignment="1">
      <alignment horizontal="center" vertical="top" wrapText="1"/>
    </xf>
    <xf numFmtId="15" fontId="12" fillId="0" borderId="0" xfId="0" applyNumberFormat="1" applyFont="1" applyAlignment="1">
      <alignment horizontal="left"/>
    </xf>
    <xf numFmtId="0" fontId="5" fillId="0" borderId="0" xfId="21" applyFont="1" applyAlignment="1">
      <alignment horizontal="center"/>
      <protection/>
    </xf>
    <xf numFmtId="0" fontId="7" fillId="0" borderId="0" xfId="21" applyFont="1" applyAlignment="1">
      <alignment horizontal="center"/>
      <protection/>
    </xf>
    <xf numFmtId="0" fontId="4" fillId="0" borderId="0" xfId="21" applyFont="1" applyAlignment="1">
      <alignment horizontal="center"/>
      <protection/>
    </xf>
    <xf numFmtId="0" fontId="7" fillId="0" borderId="0" xfId="21" applyFont="1" applyAlignment="1">
      <alignment horizontal="left"/>
      <protection/>
    </xf>
    <xf numFmtId="0" fontId="7" fillId="0" borderId="0" xfId="22" applyFont="1" applyAlignment="1">
      <alignment horizontal="center"/>
      <protection/>
    </xf>
    <xf numFmtId="0" fontId="5" fillId="0" borderId="0" xfId="22" applyFont="1" applyAlignment="1">
      <alignment horizontal="center"/>
      <protection/>
    </xf>
    <xf numFmtId="0" fontId="7" fillId="0" borderId="0" xfId="21" applyFont="1" applyBorder="1" applyAlignment="1">
      <alignment horizontal="center"/>
      <protection/>
    </xf>
    <xf numFmtId="0" fontId="6" fillId="0" borderId="0" xfId="0" applyFont="1" applyAlignment="1">
      <alignment horizontal="left"/>
    </xf>
    <xf numFmtId="0" fontId="6" fillId="0" borderId="10" xfId="0" applyFont="1" applyBorder="1" applyAlignment="1">
      <alignment horizontal="left" vertical="top" wrapText="1"/>
    </xf>
    <xf numFmtId="0" fontId="0" fillId="0" borderId="0" xfId="0" applyFont="1" applyBorder="1" applyAlignment="1">
      <alignment/>
    </xf>
    <xf numFmtId="0" fontId="0" fillId="0" borderId="11" xfId="0" applyFont="1" applyBorder="1" applyAlignment="1">
      <alignment/>
    </xf>
    <xf numFmtId="0" fontId="6" fillId="0" borderId="15" xfId="0" applyFont="1" applyBorder="1" applyAlignment="1">
      <alignment horizontal="left" vertical="top" wrapText="1"/>
    </xf>
    <xf numFmtId="0" fontId="0" fillId="0" borderId="3" xfId="0" applyFont="1" applyBorder="1" applyAlignment="1">
      <alignment/>
    </xf>
    <xf numFmtId="0" fontId="0" fillId="0" borderId="13" xfId="0" applyFont="1" applyBorder="1" applyAlignment="1">
      <alignment/>
    </xf>
    <xf numFmtId="49" fontId="6" fillId="0" borderId="0" xfId="0" applyNumberFormat="1" applyFont="1" applyFill="1" applyAlignment="1">
      <alignment horizontal="left" vertical="justify"/>
    </xf>
    <xf numFmtId="0" fontId="0" fillId="0" borderId="0" xfId="0" applyFont="1" applyFill="1" applyAlignment="1">
      <alignment horizontal="left"/>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0" fillId="0" borderId="0" xfId="0" applyFont="1" applyAlignment="1">
      <alignment horizontal="left"/>
    </xf>
    <xf numFmtId="0" fontId="6" fillId="0" borderId="7" xfId="0" applyFont="1" applyBorder="1" applyAlignment="1">
      <alignment horizontal="left" vertical="top" wrapText="1"/>
    </xf>
    <xf numFmtId="0" fontId="0" fillId="0" borderId="5" xfId="0" applyFont="1" applyBorder="1" applyAlignment="1">
      <alignment/>
    </xf>
    <xf numFmtId="0" fontId="0" fillId="0" borderId="8" xfId="0" applyFont="1" applyBorder="1" applyAlignment="1">
      <alignment/>
    </xf>
    <xf numFmtId="0" fontId="6" fillId="0" borderId="0" xfId="0" applyFont="1" applyAlignment="1">
      <alignment/>
    </xf>
    <xf numFmtId="0" fontId="0" fillId="0" borderId="0" xfId="0" applyFont="1" applyAlignment="1">
      <alignment/>
    </xf>
    <xf numFmtId="0" fontId="6" fillId="0" borderId="0" xfId="0" applyFont="1" applyAlignment="1">
      <alignment horizontal="justify" vertical="top"/>
    </xf>
    <xf numFmtId="0" fontId="0" fillId="0" borderId="0" xfId="0" applyFont="1" applyAlignment="1">
      <alignment horizontal="justify" vertical="top"/>
    </xf>
    <xf numFmtId="0" fontId="6" fillId="0" borderId="0" xfId="0" applyFont="1" applyFill="1" applyAlignment="1">
      <alignment horizontal="justify" vertical="top"/>
    </xf>
    <xf numFmtId="0" fontId="0" fillId="0" borderId="0" xfId="0"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KUP\Desktop\CONSOLIDATION\CONSOL%202009\JUNE(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F-WK"/>
      <sheetName val="TB-G.RESOURCES"/>
      <sheetName val="TB-G.CAPITAL"/>
      <sheetName val="TB-P.CONSOLE"/>
      <sheetName val="TB-IMPRESIF JITU"/>
      <sheetName val="TB-GBIOFUEL"/>
      <sheetName val="TB-G.LAND"/>
      <sheetName val="C-GW"/>
      <sheetName val="A-AGW"/>
      <sheetName val="Adj"/>
      <sheetName val="Investment"/>
    </sheetNames>
    <sheetDataSet>
      <sheetData sheetId="2">
        <row r="28">
          <cell r="D28">
            <v>4.333790000000505</v>
          </cell>
          <cell r="H28">
            <v>-34.666209999999495</v>
          </cell>
        </row>
        <row r="31">
          <cell r="D31">
            <v>0.008606644953728612</v>
          </cell>
          <cell r="H31">
            <v>-0.06884499741827758</v>
          </cell>
        </row>
      </sheetData>
      <sheetData sheetId="6">
        <row r="42">
          <cell r="AC42">
            <v>5942</v>
          </cell>
        </row>
      </sheetData>
      <sheetData sheetId="7">
        <row r="11">
          <cell r="AD11">
            <v>17268.55272</v>
          </cell>
        </row>
        <row r="15">
          <cell r="AD15">
            <v>16.2</v>
          </cell>
        </row>
        <row r="19">
          <cell r="Z19">
            <v>75078.49000000051</v>
          </cell>
        </row>
        <row r="20">
          <cell r="AD20">
            <v>-109.74470000000001</v>
          </cell>
        </row>
        <row r="23">
          <cell r="Z23">
            <v>0</v>
          </cell>
        </row>
      </sheetData>
      <sheetData sheetId="9">
        <row r="17">
          <cell r="H17">
            <v>63.910200000001396</v>
          </cell>
        </row>
        <row r="18">
          <cell r="H18">
            <v>89.15334000000257</v>
          </cell>
        </row>
        <row r="25">
          <cell r="E25">
            <v>613.85123</v>
          </cell>
          <cell r="G25">
            <v>593.85123</v>
          </cell>
        </row>
        <row r="26">
          <cell r="E26">
            <v>12342.797289999999</v>
          </cell>
          <cell r="G26">
            <v>10300.00629</v>
          </cell>
        </row>
        <row r="27">
          <cell r="E27">
            <v>926.9579100000001</v>
          </cell>
          <cell r="G27">
            <v>1951.19742</v>
          </cell>
        </row>
        <row r="43">
          <cell r="E43">
            <v>2921.74443</v>
          </cell>
          <cell r="G43">
            <v>366.58522</v>
          </cell>
        </row>
        <row r="44">
          <cell r="E44">
            <v>160.57992</v>
          </cell>
          <cell r="G44">
            <v>1217.7396599999997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H182"/>
  <sheetViews>
    <sheetView zoomScaleSheetLayoutView="100" workbookViewId="0" topLeftCell="A1">
      <selection activeCell="A1" sqref="A1:G1"/>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7.421875" style="1" customWidth="1"/>
    <col min="6" max="6" width="12.140625" style="1" customWidth="1"/>
    <col min="7" max="7" width="17.421875" style="1" customWidth="1"/>
    <col min="8" max="8" width="10.421875" style="1" bestFit="1" customWidth="1"/>
    <col min="9" max="16384" width="9.140625" style="1" customWidth="1"/>
  </cols>
  <sheetData>
    <row r="1" spans="1:7" ht="15">
      <c r="A1" s="177" t="s">
        <v>0</v>
      </c>
      <c r="B1" s="177"/>
      <c r="C1" s="177"/>
      <c r="D1" s="177"/>
      <c r="E1" s="177"/>
      <c r="F1" s="177"/>
      <c r="G1" s="177"/>
    </row>
    <row r="2" spans="1:7" ht="13.5">
      <c r="A2" s="178"/>
      <c r="B2" s="178"/>
      <c r="C2" s="178"/>
      <c r="D2" s="178"/>
      <c r="E2" s="178"/>
      <c r="F2" s="178"/>
      <c r="G2" s="178"/>
    </row>
    <row r="3" spans="1:7" ht="10.5" customHeight="1">
      <c r="A3" s="2"/>
      <c r="B3" s="2"/>
      <c r="C3" s="2"/>
      <c r="D3" s="2"/>
      <c r="E3" s="2"/>
      <c r="F3" s="2"/>
      <c r="G3" s="2"/>
    </row>
    <row r="4" spans="1:7" ht="15" customHeight="1">
      <c r="A4" s="178" t="s">
        <v>1</v>
      </c>
      <c r="B4" s="178"/>
      <c r="C4" s="178"/>
      <c r="D4" s="178"/>
      <c r="E4" s="178"/>
      <c r="F4" s="178"/>
      <c r="G4" s="178"/>
    </row>
    <row r="5" ht="6.75" customHeight="1"/>
    <row r="6" spans="5:7" s="3" customFormat="1" ht="12.75">
      <c r="E6" s="3" t="s">
        <v>2</v>
      </c>
      <c r="G6" s="3" t="s">
        <v>2</v>
      </c>
    </row>
    <row r="7" spans="4:7" s="3" customFormat="1" ht="12.75">
      <c r="D7" s="4"/>
      <c r="E7" s="4" t="s">
        <v>3</v>
      </c>
      <c r="G7" s="5" t="s">
        <v>4</v>
      </c>
    </row>
    <row r="8" spans="4:7" s="3" customFormat="1" ht="12.75">
      <c r="D8" s="5"/>
      <c r="E8" s="3" t="s">
        <v>5</v>
      </c>
      <c r="F8" s="6"/>
      <c r="G8" s="3" t="s">
        <v>6</v>
      </c>
    </row>
    <row r="9" spans="4:7" s="3" customFormat="1" ht="12.75">
      <c r="D9" s="3" t="s">
        <v>7</v>
      </c>
      <c r="E9" s="3" t="str">
        <f>G9</f>
        <v>RM'000</v>
      </c>
      <c r="F9" s="6"/>
      <c r="G9" s="3" t="s">
        <v>8</v>
      </c>
    </row>
    <row r="10" spans="1:6" ht="12.75">
      <c r="A10" s="7" t="s">
        <v>9</v>
      </c>
      <c r="F10" s="8"/>
    </row>
    <row r="11" spans="1:7" ht="12.75">
      <c r="A11" s="9" t="s">
        <v>10</v>
      </c>
      <c r="B11" s="9"/>
      <c r="D11" s="8"/>
      <c r="F11" s="8"/>
      <c r="G11" s="8"/>
    </row>
    <row r="12" spans="2:8" ht="12.75">
      <c r="B12" s="1" t="s">
        <v>11</v>
      </c>
      <c r="D12" s="10">
        <v>1</v>
      </c>
      <c r="E12" s="11">
        <v>1948</v>
      </c>
      <c r="F12" s="12"/>
      <c r="G12" s="12">
        <v>2012</v>
      </c>
      <c r="H12" s="13"/>
    </row>
    <row r="13" spans="2:8" ht="12.75">
      <c r="B13" s="1" t="s">
        <v>12</v>
      </c>
      <c r="D13" s="10">
        <v>2</v>
      </c>
      <c r="E13" s="11">
        <v>8215</v>
      </c>
      <c r="F13" s="12"/>
      <c r="G13" s="12">
        <v>8304</v>
      </c>
      <c r="H13" s="13"/>
    </row>
    <row r="14" spans="2:8" ht="12.75">
      <c r="B14" s="1" t="s">
        <v>13</v>
      </c>
      <c r="D14" s="10">
        <v>3</v>
      </c>
      <c r="E14" s="11">
        <v>3903</v>
      </c>
      <c r="F14" s="12"/>
      <c r="G14" s="12">
        <v>3903</v>
      </c>
      <c r="H14" s="13"/>
    </row>
    <row r="15" spans="2:8" ht="12.75">
      <c r="B15" s="1" t="s">
        <v>14</v>
      </c>
      <c r="D15" s="10">
        <v>4</v>
      </c>
      <c r="E15" s="11">
        <v>278</v>
      </c>
      <c r="F15" s="12"/>
      <c r="G15" s="12">
        <v>278</v>
      </c>
      <c r="H15" s="13"/>
    </row>
    <row r="16" spans="2:8" ht="12.75">
      <c r="B16" s="1" t="s">
        <v>15</v>
      </c>
      <c r="D16" s="10"/>
      <c r="E16" s="11">
        <v>657</v>
      </c>
      <c r="F16" s="12"/>
      <c r="G16" s="12">
        <v>657</v>
      </c>
      <c r="H16" s="13"/>
    </row>
    <row r="17" spans="1:8" ht="12.75">
      <c r="A17" s="9" t="s">
        <v>16</v>
      </c>
      <c r="D17" s="10"/>
      <c r="E17" s="14">
        <f>SUM(E12:E16)</f>
        <v>15001</v>
      </c>
      <c r="F17" s="12"/>
      <c r="G17" s="14">
        <v>15154</v>
      </c>
      <c r="H17" s="15"/>
    </row>
    <row r="18" spans="4:7" ht="6" customHeight="1">
      <c r="D18" s="10"/>
      <c r="E18" s="11"/>
      <c r="F18" s="12"/>
      <c r="G18" s="12"/>
    </row>
    <row r="19" spans="1:7" ht="12.75">
      <c r="A19" s="9" t="s">
        <v>17</v>
      </c>
      <c r="B19" s="9"/>
      <c r="D19" s="10"/>
      <c r="E19" s="11"/>
      <c r="F19" s="12"/>
      <c r="G19" s="11"/>
    </row>
    <row r="20" spans="2:8" ht="12.75">
      <c r="B20" s="1" t="s">
        <v>18</v>
      </c>
      <c r="D20" s="10">
        <v>5</v>
      </c>
      <c r="E20" s="12">
        <v>614</v>
      </c>
      <c r="F20" s="12"/>
      <c r="G20" s="12">
        <v>594</v>
      </c>
      <c r="H20" s="13"/>
    </row>
    <row r="21" spans="2:8" ht="12.75">
      <c r="B21" s="1" t="s">
        <v>19</v>
      </c>
      <c r="D21" s="10">
        <v>6</v>
      </c>
      <c r="E21" s="16">
        <v>12343</v>
      </c>
      <c r="F21" s="12"/>
      <c r="G21" s="12">
        <v>10300</v>
      </c>
      <c r="H21" s="13"/>
    </row>
    <row r="22" spans="2:8" ht="12.75">
      <c r="B22" s="1" t="s">
        <v>20</v>
      </c>
      <c r="D22" s="10">
        <v>7</v>
      </c>
      <c r="E22" s="16">
        <v>927</v>
      </c>
      <c r="F22" s="12"/>
      <c r="G22" s="12">
        <v>1951</v>
      </c>
      <c r="H22" s="13"/>
    </row>
    <row r="23" spans="2:8" ht="12.75">
      <c r="B23" s="1" t="s">
        <v>21</v>
      </c>
      <c r="D23" s="10">
        <v>8</v>
      </c>
      <c r="E23" s="16">
        <v>119</v>
      </c>
      <c r="F23" s="16"/>
      <c r="G23" s="12">
        <v>175</v>
      </c>
      <c r="H23" s="13"/>
    </row>
    <row r="24" spans="1:8" ht="12.75">
      <c r="A24" s="9" t="s">
        <v>22</v>
      </c>
      <c r="D24" s="10"/>
      <c r="E24" s="14">
        <f>SUM(E20:E23)</f>
        <v>14003</v>
      </c>
      <c r="F24" s="12"/>
      <c r="G24" s="14">
        <v>13020</v>
      </c>
      <c r="H24" s="17"/>
    </row>
    <row r="25" spans="4:8" ht="8.25" customHeight="1">
      <c r="D25" s="10"/>
      <c r="E25" s="12"/>
      <c r="F25" s="12"/>
      <c r="G25" s="12"/>
      <c r="H25" s="17"/>
    </row>
    <row r="26" spans="1:8" ht="13.5" thickBot="1">
      <c r="A26" s="9" t="s">
        <v>23</v>
      </c>
      <c r="D26" s="10"/>
      <c r="E26" s="18">
        <f>+E17+E24</f>
        <v>29004</v>
      </c>
      <c r="F26" s="12"/>
      <c r="G26" s="18">
        <v>28174</v>
      </c>
      <c r="H26" s="17"/>
    </row>
    <row r="27" spans="4:8" ht="13.5" thickTop="1">
      <c r="D27" s="10"/>
      <c r="E27" s="12"/>
      <c r="F27" s="12"/>
      <c r="G27" s="12"/>
      <c r="H27" s="17"/>
    </row>
    <row r="28" spans="1:8" ht="12.75">
      <c r="A28" s="7" t="s">
        <v>24</v>
      </c>
      <c r="D28" s="10"/>
      <c r="E28" s="12"/>
      <c r="F28" s="12"/>
      <c r="G28" s="12"/>
      <c r="H28" s="17"/>
    </row>
    <row r="29" spans="1:8" ht="12.75">
      <c r="A29" s="9" t="s">
        <v>25</v>
      </c>
      <c r="D29" s="10"/>
      <c r="E29" s="12"/>
      <c r="F29" s="12"/>
      <c r="G29" s="12"/>
      <c r="H29" s="17"/>
    </row>
    <row r="30" spans="2:8" ht="12.75">
      <c r="B30" s="1" t="s">
        <v>26</v>
      </c>
      <c r="D30" s="10"/>
      <c r="E30" s="12">
        <v>50354</v>
      </c>
      <c r="F30" s="12"/>
      <c r="G30" s="12">
        <v>50354</v>
      </c>
      <c r="H30" s="17"/>
    </row>
    <row r="31" spans="2:8" ht="12.75">
      <c r="B31" s="1" t="s">
        <v>27</v>
      </c>
      <c r="D31" s="10"/>
      <c r="E31" s="16">
        <f>EQUITY!J14</f>
        <v>-30564</v>
      </c>
      <c r="F31" s="12"/>
      <c r="G31" s="12">
        <v>-30529</v>
      </c>
      <c r="H31" s="17"/>
    </row>
    <row r="32" spans="1:8" ht="12.75">
      <c r="A32" s="9" t="s">
        <v>28</v>
      </c>
      <c r="D32" s="10"/>
      <c r="E32" s="19">
        <f>SUM(E30:E31)</f>
        <v>19790</v>
      </c>
      <c r="F32" s="12"/>
      <c r="G32" s="14">
        <v>19825</v>
      </c>
      <c r="H32" s="17"/>
    </row>
    <row r="33" spans="4:8" ht="6.75" customHeight="1">
      <c r="D33" s="10"/>
      <c r="E33" s="12"/>
      <c r="F33" s="12"/>
      <c r="G33" s="12"/>
      <c r="H33" s="17"/>
    </row>
    <row r="34" spans="1:7" ht="12.75">
      <c r="A34" s="9" t="s">
        <v>29</v>
      </c>
      <c r="B34" s="9"/>
      <c r="C34" s="9"/>
      <c r="D34" s="20"/>
      <c r="E34" s="11"/>
      <c r="F34" s="12"/>
      <c r="G34" s="11"/>
    </row>
    <row r="35" spans="2:7" ht="12.75">
      <c r="B35" s="1" t="s">
        <v>30</v>
      </c>
      <c r="D35" s="21"/>
      <c r="E35" s="22">
        <v>134</v>
      </c>
      <c r="F35" s="12"/>
      <c r="G35" s="23">
        <v>134</v>
      </c>
    </row>
    <row r="36" spans="4:7" ht="6.75" customHeight="1">
      <c r="D36" s="21"/>
      <c r="E36" s="11"/>
      <c r="F36" s="12"/>
      <c r="G36" s="24"/>
    </row>
    <row r="37" spans="1:7" ht="12.75">
      <c r="A37" s="9" t="s">
        <v>31</v>
      </c>
      <c r="D37" s="21"/>
      <c r="E37" s="11"/>
      <c r="F37" s="12"/>
      <c r="G37" s="24"/>
    </row>
    <row r="38" spans="2:7" ht="12.75">
      <c r="B38" s="1" t="s">
        <v>32</v>
      </c>
      <c r="D38" s="21"/>
      <c r="E38" s="11">
        <v>2922</v>
      </c>
      <c r="F38" s="12"/>
      <c r="G38" s="25">
        <v>367</v>
      </c>
    </row>
    <row r="39" spans="2:7" ht="12.75">
      <c r="B39" s="1" t="s">
        <v>33</v>
      </c>
      <c r="D39" s="21"/>
      <c r="E39" s="11">
        <v>161</v>
      </c>
      <c r="F39" s="12"/>
      <c r="G39" s="26">
        <v>1217</v>
      </c>
    </row>
    <row r="40" spans="2:7" ht="12.75">
      <c r="B40" s="1" t="s">
        <v>34</v>
      </c>
      <c r="D40" s="21"/>
      <c r="E40" s="11">
        <v>5997</v>
      </c>
      <c r="F40" s="12"/>
      <c r="G40" s="25">
        <v>6631</v>
      </c>
    </row>
    <row r="41" spans="1:7" ht="12.75">
      <c r="A41" s="9" t="s">
        <v>35</v>
      </c>
      <c r="D41" s="21"/>
      <c r="E41" s="14">
        <f>SUM(E38:E40)</f>
        <v>9080</v>
      </c>
      <c r="F41" s="12"/>
      <c r="G41" s="27">
        <v>8215</v>
      </c>
    </row>
    <row r="42" spans="4:7" ht="5.25" customHeight="1">
      <c r="D42" s="21"/>
      <c r="E42" s="11"/>
      <c r="F42" s="12"/>
      <c r="G42" s="24"/>
    </row>
    <row r="43" spans="1:7" ht="12.75">
      <c r="A43" s="9" t="s">
        <v>36</v>
      </c>
      <c r="D43" s="21"/>
      <c r="E43" s="22">
        <f>+E35+E41</f>
        <v>9214</v>
      </c>
      <c r="F43" s="12"/>
      <c r="G43" s="23">
        <v>8349</v>
      </c>
    </row>
    <row r="44" spans="4:7" ht="12.75">
      <c r="D44" s="21"/>
      <c r="E44" s="11"/>
      <c r="F44" s="12"/>
      <c r="G44" s="24"/>
    </row>
    <row r="45" spans="1:7" ht="13.5" thickBot="1">
      <c r="A45" s="9" t="s">
        <v>37</v>
      </c>
      <c r="D45" s="21"/>
      <c r="E45" s="18">
        <f>+E32+E43</f>
        <v>29004</v>
      </c>
      <c r="F45" s="12"/>
      <c r="G45" s="28">
        <v>28174</v>
      </c>
    </row>
    <row r="46" spans="1:7" ht="13.5" thickTop="1">
      <c r="A46" s="9"/>
      <c r="D46" s="21"/>
      <c r="E46" s="12"/>
      <c r="F46" s="12"/>
      <c r="G46" s="24"/>
    </row>
    <row r="47" spans="2:7" ht="12.75">
      <c r="B47" s="8"/>
      <c r="C47" s="8"/>
      <c r="D47" s="12"/>
      <c r="E47" s="8"/>
      <c r="F47" s="8"/>
      <c r="G47" s="12"/>
    </row>
    <row r="48" spans="1:7" ht="13.5" thickBot="1">
      <c r="A48" s="8" t="s">
        <v>38</v>
      </c>
      <c r="B48" s="8"/>
      <c r="C48" s="8"/>
      <c r="D48" s="29"/>
      <c r="E48" s="30">
        <f>E32/E30</f>
        <v>0.39301743654923144</v>
      </c>
      <c r="F48" s="8"/>
      <c r="G48" s="30">
        <v>0.39371251539103147</v>
      </c>
    </row>
    <row r="49" spans="1:7" ht="13.5" thickTop="1">
      <c r="A49" s="9"/>
      <c r="D49" s="21"/>
      <c r="E49" s="12"/>
      <c r="F49" s="11"/>
      <c r="G49" s="24"/>
    </row>
    <row r="50" spans="1:7" ht="12.75">
      <c r="A50" s="1" t="s">
        <v>39</v>
      </c>
      <c r="D50" s="11"/>
      <c r="G50" s="11"/>
    </row>
    <row r="51" spans="1:7" ht="12.75">
      <c r="A51" s="1" t="s">
        <v>40</v>
      </c>
      <c r="D51" s="11"/>
      <c r="G51" s="11"/>
    </row>
    <row r="52" spans="4:8" ht="12.75">
      <c r="D52" s="21"/>
      <c r="E52" s="11"/>
      <c r="G52" s="24"/>
      <c r="H52" s="15"/>
    </row>
    <row r="53" spans="4:7" ht="12.75">
      <c r="D53" s="11"/>
      <c r="G53" s="11"/>
    </row>
    <row r="54" spans="4:7" ht="12.75">
      <c r="D54" s="11"/>
      <c r="E54" s="31"/>
      <c r="G54" s="11"/>
    </row>
    <row r="55" spans="4:7" ht="12.75">
      <c r="D55" s="11"/>
      <c r="G55" s="11"/>
    </row>
    <row r="56" spans="4:7" ht="12.75">
      <c r="D56" s="11"/>
      <c r="G56" s="11"/>
    </row>
    <row r="57" spans="4:7" ht="12.75">
      <c r="D57" s="11"/>
      <c r="G57" s="11"/>
    </row>
    <row r="58" spans="4:7" ht="12.75">
      <c r="D58" s="11"/>
      <c r="G58" s="11"/>
    </row>
    <row r="59" spans="4:7" ht="12.75">
      <c r="D59" s="11"/>
      <c r="G59" s="11"/>
    </row>
    <row r="60" spans="4:7" ht="12.75">
      <c r="D60" s="11"/>
      <c r="G60" s="11"/>
    </row>
    <row r="61" spans="4:7" ht="12.75">
      <c r="D61" s="11"/>
      <c r="G61" s="11"/>
    </row>
    <row r="62" spans="4:7" ht="12.75">
      <c r="D62" s="11"/>
      <c r="G62" s="11"/>
    </row>
    <row r="63" spans="4:7" ht="12.75">
      <c r="D63" s="11"/>
      <c r="G63" s="11"/>
    </row>
    <row r="64" ht="12.75">
      <c r="G64" s="11"/>
    </row>
    <row r="65" ht="12.75">
      <c r="G65" s="11"/>
    </row>
    <row r="66" ht="12.75">
      <c r="G66" s="11"/>
    </row>
    <row r="67" ht="12.75">
      <c r="G67" s="11"/>
    </row>
    <row r="68" ht="12.75">
      <c r="G68" s="11"/>
    </row>
    <row r="69" ht="12.75">
      <c r="G69" s="11"/>
    </row>
    <row r="70" ht="12.75">
      <c r="G70" s="11"/>
    </row>
    <row r="71" ht="12.75">
      <c r="G71" s="11"/>
    </row>
    <row r="72" ht="12.75">
      <c r="G72" s="11"/>
    </row>
    <row r="73" ht="12.75">
      <c r="G73" s="11"/>
    </row>
    <row r="74" ht="12.75">
      <c r="G74" s="11"/>
    </row>
    <row r="75" ht="12.75">
      <c r="G75" s="11"/>
    </row>
    <row r="76" ht="12.75">
      <c r="G76" s="11"/>
    </row>
    <row r="77" ht="12.75">
      <c r="G77" s="11"/>
    </row>
    <row r="78" ht="12.75">
      <c r="G78" s="11"/>
    </row>
    <row r="79" ht="12.75">
      <c r="G79" s="11"/>
    </row>
    <row r="80" ht="12.75">
      <c r="G80" s="11"/>
    </row>
    <row r="81" ht="12.75">
      <c r="G81" s="11"/>
    </row>
    <row r="82" ht="12.75">
      <c r="G82" s="11"/>
    </row>
    <row r="83" ht="12.75">
      <c r="G83" s="11"/>
    </row>
    <row r="84" ht="12.75">
      <c r="G84" s="11"/>
    </row>
    <row r="85" ht="12.75">
      <c r="G85" s="11"/>
    </row>
    <row r="86" ht="12.75">
      <c r="G86" s="11"/>
    </row>
    <row r="87" ht="12.75">
      <c r="G87" s="11"/>
    </row>
    <row r="88" ht="12.75">
      <c r="G88" s="11"/>
    </row>
    <row r="89" ht="12.75">
      <c r="G89" s="11"/>
    </row>
    <row r="90" ht="12.75">
      <c r="G90" s="11"/>
    </row>
    <row r="91" ht="12.75">
      <c r="G91" s="11"/>
    </row>
    <row r="92" ht="12.75">
      <c r="G92" s="11"/>
    </row>
    <row r="93" ht="12.75">
      <c r="G93" s="11"/>
    </row>
    <row r="94" ht="12.75">
      <c r="G94" s="11"/>
    </row>
    <row r="95" ht="12.75">
      <c r="G95" s="11"/>
    </row>
    <row r="96" ht="12.75">
      <c r="G96" s="11"/>
    </row>
    <row r="97" ht="12.75">
      <c r="G97" s="11"/>
    </row>
    <row r="98" ht="12.75">
      <c r="G98" s="11"/>
    </row>
    <row r="99" ht="12.75">
      <c r="G99" s="11"/>
    </row>
    <row r="100" ht="12.75">
      <c r="G100" s="11"/>
    </row>
    <row r="101" ht="12.75">
      <c r="G101" s="11"/>
    </row>
    <row r="102" ht="12.75">
      <c r="G102" s="11"/>
    </row>
    <row r="103" ht="12.75">
      <c r="G103" s="11"/>
    </row>
    <row r="104" ht="12.75">
      <c r="G104" s="11"/>
    </row>
    <row r="105" ht="12.75">
      <c r="G105" s="11"/>
    </row>
    <row r="106" ht="12.75">
      <c r="G106" s="11"/>
    </row>
    <row r="107" ht="12.75">
      <c r="G107" s="11"/>
    </row>
    <row r="108" ht="12.75">
      <c r="G108" s="11"/>
    </row>
    <row r="109" ht="12.75">
      <c r="G109" s="11"/>
    </row>
    <row r="110" ht="12.75">
      <c r="G110" s="11"/>
    </row>
    <row r="111" ht="12.75">
      <c r="G111" s="11"/>
    </row>
    <row r="112" ht="12.75">
      <c r="G112" s="11"/>
    </row>
    <row r="113" ht="12.75">
      <c r="G113" s="11"/>
    </row>
    <row r="114" ht="12.75">
      <c r="G114" s="11"/>
    </row>
    <row r="115" ht="12.75">
      <c r="G115" s="11"/>
    </row>
    <row r="116" ht="12.75">
      <c r="G116" s="11"/>
    </row>
    <row r="117" ht="12.75">
      <c r="G117" s="11"/>
    </row>
    <row r="118" ht="12.75">
      <c r="G118" s="11"/>
    </row>
    <row r="119" ht="12.75">
      <c r="G119" s="11"/>
    </row>
    <row r="120" ht="12.75">
      <c r="G120" s="11"/>
    </row>
    <row r="121" ht="12.75">
      <c r="G121" s="11"/>
    </row>
    <row r="122" ht="12.75">
      <c r="G122" s="11"/>
    </row>
    <row r="123" ht="12.75">
      <c r="G123" s="11"/>
    </row>
    <row r="124" ht="12.75">
      <c r="G124" s="11"/>
    </row>
    <row r="125" ht="12.75">
      <c r="G125" s="11"/>
    </row>
    <row r="126" ht="12.75">
      <c r="G126" s="11"/>
    </row>
    <row r="127" ht="12.75">
      <c r="G127" s="11"/>
    </row>
    <row r="128" ht="12.75">
      <c r="G128" s="11"/>
    </row>
    <row r="129" ht="12.75">
      <c r="G129" s="11"/>
    </row>
    <row r="130" ht="12.75">
      <c r="G130" s="11"/>
    </row>
    <row r="131" ht="12.75">
      <c r="G131" s="11"/>
    </row>
    <row r="132" ht="12.75">
      <c r="G132" s="11"/>
    </row>
    <row r="133" ht="12.75">
      <c r="G133" s="11"/>
    </row>
    <row r="134" ht="12.75">
      <c r="G134" s="11"/>
    </row>
    <row r="135" ht="12.75">
      <c r="G135" s="11"/>
    </row>
    <row r="136" ht="12.75">
      <c r="G136" s="11"/>
    </row>
    <row r="137" ht="12.75">
      <c r="G137" s="11"/>
    </row>
    <row r="138" ht="12.75">
      <c r="G138" s="11"/>
    </row>
    <row r="139" ht="12.75">
      <c r="G139" s="11"/>
    </row>
    <row r="140" ht="12.75">
      <c r="G140" s="11"/>
    </row>
    <row r="141" ht="12.75">
      <c r="G141" s="11"/>
    </row>
    <row r="142" ht="12.75">
      <c r="G142" s="11"/>
    </row>
    <row r="143" ht="12.75">
      <c r="G143" s="11"/>
    </row>
    <row r="144" ht="12.75">
      <c r="G144" s="11"/>
    </row>
    <row r="145" ht="12.75">
      <c r="G145" s="11"/>
    </row>
    <row r="146" ht="12.75">
      <c r="G146" s="11"/>
    </row>
    <row r="147" ht="12.75">
      <c r="G147" s="11"/>
    </row>
    <row r="148" ht="12.75">
      <c r="G148" s="11"/>
    </row>
    <row r="149" ht="12.75">
      <c r="G149" s="11"/>
    </row>
    <row r="150" ht="12.75">
      <c r="G150" s="11"/>
    </row>
    <row r="151" ht="12.75">
      <c r="G151" s="11"/>
    </row>
    <row r="152" ht="12.75">
      <c r="G152" s="11"/>
    </row>
    <row r="153" ht="12.75">
      <c r="G153" s="11"/>
    </row>
    <row r="154" ht="12.75">
      <c r="G154" s="11"/>
    </row>
    <row r="155" ht="12.75">
      <c r="G155" s="11"/>
    </row>
    <row r="156" ht="12.75">
      <c r="G156" s="11"/>
    </row>
    <row r="157" ht="12.75">
      <c r="G157" s="11"/>
    </row>
    <row r="158" ht="12.75">
      <c r="G158" s="11"/>
    </row>
    <row r="159" ht="12.75">
      <c r="G159" s="11"/>
    </row>
    <row r="160" ht="12.75">
      <c r="G160" s="11"/>
    </row>
    <row r="161" ht="12.75">
      <c r="G161" s="11"/>
    </row>
    <row r="162" ht="12.75">
      <c r="G162" s="11"/>
    </row>
    <row r="163" ht="12.75">
      <c r="G163" s="11"/>
    </row>
    <row r="164" ht="12.75">
      <c r="G164" s="11"/>
    </row>
    <row r="165" ht="12.75">
      <c r="G165" s="11"/>
    </row>
    <row r="166" ht="12.75">
      <c r="G166" s="11"/>
    </row>
    <row r="167" ht="12.75">
      <c r="G167" s="11"/>
    </row>
    <row r="168" ht="12.75">
      <c r="G168" s="11"/>
    </row>
    <row r="169" ht="12.75">
      <c r="G169" s="11"/>
    </row>
    <row r="170" ht="12.75">
      <c r="G170" s="11"/>
    </row>
    <row r="171" ht="12.75">
      <c r="G171" s="11"/>
    </row>
    <row r="172" ht="12.75">
      <c r="G172" s="11"/>
    </row>
    <row r="173" ht="12.75">
      <c r="G173" s="11"/>
    </row>
    <row r="174" ht="12.75">
      <c r="G174" s="11"/>
    </row>
    <row r="175" ht="12.75">
      <c r="G175" s="11"/>
    </row>
    <row r="176" ht="12.75">
      <c r="G176" s="11"/>
    </row>
    <row r="177" ht="12.75">
      <c r="G177" s="11"/>
    </row>
    <row r="178" ht="12.75">
      <c r="G178" s="11"/>
    </row>
    <row r="179" ht="12.75">
      <c r="G179" s="11"/>
    </row>
    <row r="180" ht="12.75">
      <c r="G180" s="11"/>
    </row>
    <row r="181" ht="12.75">
      <c r="G181" s="11"/>
    </row>
    <row r="182" ht="12.75">
      <c r="G182" s="11"/>
    </row>
  </sheetData>
  <mergeCells count="3">
    <mergeCell ref="A1:G1"/>
    <mergeCell ref="A2:G2"/>
    <mergeCell ref="A4:G4"/>
  </mergeCells>
  <printOptions/>
  <pageMargins left="0.75" right="0.75" top="0.5" bottom="0.5" header="0.5"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J56"/>
  <sheetViews>
    <sheetView zoomScaleSheetLayoutView="100" workbookViewId="0" topLeftCell="A13">
      <selection activeCell="G8" sqref="G8"/>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4.140625" style="1" customWidth="1"/>
    <col min="11" max="16384" width="9.140625" style="1" customWidth="1"/>
  </cols>
  <sheetData>
    <row r="1" spans="1:10" ht="15">
      <c r="A1" s="177" t="s">
        <v>0</v>
      </c>
      <c r="B1" s="177"/>
      <c r="C1" s="177"/>
      <c r="D1" s="177"/>
      <c r="E1" s="177"/>
      <c r="F1" s="177"/>
      <c r="G1" s="177"/>
      <c r="H1" s="177"/>
      <c r="I1" s="177"/>
      <c r="J1" s="177"/>
    </row>
    <row r="2" spans="1:7" ht="13.5">
      <c r="A2" s="178"/>
      <c r="B2" s="178"/>
      <c r="C2" s="178"/>
      <c r="D2" s="178"/>
      <c r="E2" s="178"/>
      <c r="F2" s="178"/>
      <c r="G2" s="178"/>
    </row>
    <row r="3" spans="1:7" ht="10.5" customHeight="1">
      <c r="A3" s="2"/>
      <c r="B3" s="2"/>
      <c r="C3" s="2"/>
      <c r="D3" s="2"/>
      <c r="E3" s="2"/>
      <c r="F3" s="2"/>
      <c r="G3" s="2"/>
    </row>
    <row r="4" spans="1:10" ht="13.5">
      <c r="A4" s="180" t="s">
        <v>41</v>
      </c>
      <c r="B4" s="180"/>
      <c r="C4" s="180"/>
      <c r="D4" s="180"/>
      <c r="E4" s="180"/>
      <c r="F4" s="180"/>
      <c r="G4" s="180"/>
      <c r="H4" s="180"/>
      <c r="I4" s="180"/>
      <c r="J4" s="180"/>
    </row>
    <row r="5" spans="1:10" ht="13.5">
      <c r="A5" s="178" t="s">
        <v>42</v>
      </c>
      <c r="B5" s="178"/>
      <c r="C5" s="178"/>
      <c r="D5" s="178"/>
      <c r="E5" s="178"/>
      <c r="F5" s="178"/>
      <c r="G5" s="178"/>
      <c r="H5" s="178"/>
      <c r="I5" s="178"/>
      <c r="J5" s="178"/>
    </row>
    <row r="7" spans="4:10" s="9" customFormat="1" ht="12.75">
      <c r="D7" s="179" t="s">
        <v>43</v>
      </c>
      <c r="E7" s="179"/>
      <c r="F7" s="179"/>
      <c r="G7" s="32"/>
      <c r="H7" s="179" t="s">
        <v>44</v>
      </c>
      <c r="I7" s="179"/>
      <c r="J7" s="179"/>
    </row>
    <row r="8" spans="2:10" s="3" customFormat="1" ht="12.75">
      <c r="B8" s="3" t="s">
        <v>45</v>
      </c>
      <c r="D8" s="3" t="s">
        <v>45</v>
      </c>
      <c r="F8" s="3" t="s">
        <v>46</v>
      </c>
      <c r="H8" s="3" t="s">
        <v>45</v>
      </c>
      <c r="J8" s="3" t="s">
        <v>46</v>
      </c>
    </row>
    <row r="9" spans="2:10" s="3" customFormat="1" ht="12.75">
      <c r="B9" s="3" t="s">
        <v>47</v>
      </c>
      <c r="D9" s="3" t="s">
        <v>47</v>
      </c>
      <c r="F9" s="3" t="s">
        <v>48</v>
      </c>
      <c r="H9" s="3" t="s">
        <v>47</v>
      </c>
      <c r="J9" s="3" t="s">
        <v>48</v>
      </c>
    </row>
    <row r="10" spans="2:10" s="3" customFormat="1" ht="12.75">
      <c r="B10" s="3" t="s">
        <v>49</v>
      </c>
      <c r="D10" s="3" t="s">
        <v>50</v>
      </c>
      <c r="F10" s="3" t="s">
        <v>50</v>
      </c>
      <c r="H10" s="3" t="s">
        <v>49</v>
      </c>
      <c r="J10" s="3" t="s">
        <v>51</v>
      </c>
    </row>
    <row r="11" spans="2:10" s="3" customFormat="1" ht="12.75">
      <c r="B11" s="33" t="s">
        <v>52</v>
      </c>
      <c r="D11" s="33" t="s">
        <v>53</v>
      </c>
      <c r="E11" s="34"/>
      <c r="F11" s="33" t="s">
        <v>54</v>
      </c>
      <c r="G11" s="34"/>
      <c r="H11" s="4" t="str">
        <f>+D11</f>
        <v>30/06/2009</v>
      </c>
      <c r="I11" s="34"/>
      <c r="J11" s="4" t="str">
        <f>+F11</f>
        <v>30/06/2008</v>
      </c>
    </row>
    <row r="12" spans="4:10" s="3" customFormat="1" ht="12.75">
      <c r="D12" s="4"/>
      <c r="E12" s="34"/>
      <c r="F12" s="33"/>
      <c r="G12" s="34"/>
      <c r="H12" s="4"/>
      <c r="I12" s="34"/>
      <c r="J12" s="33"/>
    </row>
    <row r="13" spans="1:10" s="3" customFormat="1" ht="12.75">
      <c r="A13" s="1"/>
      <c r="B13" s="1"/>
      <c r="C13" s="1"/>
      <c r="D13" s="3" t="s">
        <v>8</v>
      </c>
      <c r="F13" s="3" t="s">
        <v>8</v>
      </c>
      <c r="H13" s="3" t="s">
        <v>8</v>
      </c>
      <c r="J13" s="3" t="s">
        <v>8</v>
      </c>
    </row>
    <row r="14" spans="1:3" s="3" customFormat="1" ht="12.75">
      <c r="A14" s="1"/>
      <c r="B14" s="1"/>
      <c r="C14" s="1"/>
    </row>
    <row r="15" spans="1:10" ht="12.75">
      <c r="A15" s="1" t="s">
        <v>55</v>
      </c>
      <c r="B15" s="11">
        <v>53627</v>
      </c>
      <c r="D15" s="11">
        <f>H15-7866</f>
        <v>9402.55272</v>
      </c>
      <c r="E15" s="11"/>
      <c r="F15" s="11">
        <v>13626</v>
      </c>
      <c r="G15" s="11"/>
      <c r="H15" s="11">
        <f>+'[1]CPL'!AD11</f>
        <v>17268.55272</v>
      </c>
      <c r="I15" s="11"/>
      <c r="J15" s="20">
        <v>27920</v>
      </c>
    </row>
    <row r="16" spans="1:10" s="9" customFormat="1" ht="12.75">
      <c r="A16" s="1" t="s">
        <v>56</v>
      </c>
      <c r="B16" s="22">
        <v>147</v>
      </c>
      <c r="C16" s="1"/>
      <c r="D16" s="35">
        <f>H16-8</f>
        <v>8.2</v>
      </c>
      <c r="E16" s="36"/>
      <c r="F16" s="23">
        <v>5</v>
      </c>
      <c r="G16" s="36"/>
      <c r="H16" s="23">
        <f>+'[1]CPL'!AD15</f>
        <v>16.2</v>
      </c>
      <c r="I16" s="36"/>
      <c r="J16" s="35">
        <v>11</v>
      </c>
    </row>
    <row r="17" spans="2:10" ht="12.75">
      <c r="B17" s="11"/>
      <c r="D17" s="11"/>
      <c r="E17" s="11"/>
      <c r="F17" s="11"/>
      <c r="G17" s="11"/>
      <c r="H17" s="11"/>
      <c r="I17" s="11"/>
      <c r="J17" s="20"/>
    </row>
    <row r="18" spans="2:10" ht="12.75">
      <c r="B18" s="11"/>
      <c r="D18" s="11"/>
      <c r="E18" s="11"/>
      <c r="F18" s="11"/>
      <c r="G18" s="11"/>
      <c r="H18" s="11"/>
      <c r="I18" s="11"/>
      <c r="J18" s="20"/>
    </row>
    <row r="19" spans="1:10" ht="12.75">
      <c r="A19" s="9" t="s">
        <v>57</v>
      </c>
      <c r="B19" s="11">
        <v>-1986</v>
      </c>
      <c r="C19" s="9"/>
      <c r="D19" s="11">
        <f>H19-12</f>
        <v>63.078490000000514</v>
      </c>
      <c r="E19" s="11"/>
      <c r="F19" s="37">
        <v>147</v>
      </c>
      <c r="G19" s="11"/>
      <c r="H19" s="37">
        <f>'[1]CPL'!Z19/1000</f>
        <v>75.07849000000051</v>
      </c>
      <c r="I19" s="11"/>
      <c r="J19" s="38">
        <v>312</v>
      </c>
    </row>
    <row r="20" spans="2:10" ht="12.75">
      <c r="B20" s="11"/>
      <c r="D20" s="11"/>
      <c r="E20" s="11"/>
      <c r="F20" s="39"/>
      <c r="G20" s="11"/>
      <c r="H20" s="39"/>
      <c r="I20" s="11"/>
      <c r="J20" s="40"/>
    </row>
    <row r="21" spans="1:10" ht="12.75">
      <c r="A21" s="1" t="s">
        <v>58</v>
      </c>
      <c r="B21" s="11">
        <v>-330</v>
      </c>
      <c r="D21" s="11">
        <f>H21+51</f>
        <v>-58.74470000000001</v>
      </c>
      <c r="E21" s="11"/>
      <c r="F21" s="37">
        <v>-111</v>
      </c>
      <c r="G21" s="11"/>
      <c r="H21" s="37">
        <f>+'[1]CPL'!AD20</f>
        <v>-109.74470000000001</v>
      </c>
      <c r="I21" s="11"/>
      <c r="J21" s="38">
        <v>-215</v>
      </c>
    </row>
    <row r="22" spans="2:10" ht="12.75">
      <c r="B22" s="11"/>
      <c r="D22" s="22"/>
      <c r="E22" s="11"/>
      <c r="F22" s="41"/>
      <c r="G22" s="11"/>
      <c r="H22" s="41"/>
      <c r="I22" s="11"/>
      <c r="J22" s="42"/>
    </row>
    <row r="23" spans="2:10" ht="12.75">
      <c r="B23" s="11"/>
      <c r="D23" s="11"/>
      <c r="E23" s="11"/>
      <c r="F23" s="39"/>
      <c r="G23" s="11"/>
      <c r="H23" s="39"/>
      <c r="I23" s="11"/>
      <c r="J23" s="40"/>
    </row>
    <row r="24" spans="1:10" ht="12.75">
      <c r="A24" s="9" t="s">
        <v>59</v>
      </c>
      <c r="B24" s="11">
        <v>-2316</v>
      </c>
      <c r="C24" s="9"/>
      <c r="D24" s="11">
        <f>SUM(D19:D22)</f>
        <v>4.333790000000505</v>
      </c>
      <c r="E24" s="12"/>
      <c r="F24" s="24">
        <f>SUM(F19:F22)</f>
        <v>36</v>
      </c>
      <c r="G24" s="12"/>
      <c r="H24" s="24">
        <f>SUM(H19:H22)</f>
        <v>-34.666209999999495</v>
      </c>
      <c r="I24" s="24"/>
      <c r="J24" s="24">
        <f>SUM(J19:J22)</f>
        <v>97</v>
      </c>
    </row>
    <row r="25" spans="2:10" ht="12.75">
      <c r="B25" s="11"/>
      <c r="D25" s="11"/>
      <c r="E25" s="12"/>
      <c r="F25" s="43"/>
      <c r="G25" s="12"/>
      <c r="H25" s="43"/>
      <c r="I25" s="12"/>
      <c r="J25" s="44"/>
    </row>
    <row r="26" spans="1:10" ht="12.75">
      <c r="A26" s="1" t="s">
        <v>60</v>
      </c>
      <c r="B26" s="11">
        <v>-11</v>
      </c>
      <c r="D26" s="20">
        <f>H26-0</f>
        <v>0</v>
      </c>
      <c r="E26" s="12"/>
      <c r="F26" s="24">
        <v>0</v>
      </c>
      <c r="G26" s="12"/>
      <c r="H26" s="24">
        <f>'[1]CPL'!Z23/1000</f>
        <v>0</v>
      </c>
      <c r="I26" s="12"/>
      <c r="J26" s="21">
        <v>0</v>
      </c>
    </row>
    <row r="27" spans="2:10" ht="12.75">
      <c r="B27" s="22"/>
      <c r="D27" s="22"/>
      <c r="E27" s="12"/>
      <c r="F27" s="23"/>
      <c r="G27" s="12"/>
      <c r="H27" s="23"/>
      <c r="I27" s="12"/>
      <c r="J27" s="45"/>
    </row>
    <row r="28" spans="1:10" ht="13.5" thickBot="1">
      <c r="A28" s="46" t="s">
        <v>61</v>
      </c>
      <c r="B28" s="11">
        <v>-2327</v>
      </c>
      <c r="C28" s="46"/>
      <c r="D28" s="47">
        <f>SUM(D24:D27)</f>
        <v>4.333790000000505</v>
      </c>
      <c r="E28" s="12"/>
      <c r="F28" s="48">
        <f>SUM(F24:F26)</f>
        <v>36</v>
      </c>
      <c r="G28" s="12"/>
      <c r="H28" s="49">
        <f>SUM(H24:H27)</f>
        <v>-34.666209999999495</v>
      </c>
      <c r="I28" s="24"/>
      <c r="J28" s="48">
        <f>SUM(J24:J26)</f>
        <v>97</v>
      </c>
    </row>
    <row r="29" spans="1:10" s="9" customFormat="1" ht="13.5" thickTop="1">
      <c r="A29" s="1"/>
      <c r="B29" s="1"/>
      <c r="C29" s="1"/>
      <c r="D29" s="31"/>
      <c r="F29" s="50"/>
      <c r="H29" s="51"/>
      <c r="J29" s="21"/>
    </row>
    <row r="30" spans="1:10" s="9" customFormat="1" ht="12.75">
      <c r="A30" s="1" t="s">
        <v>62</v>
      </c>
      <c r="B30" s="1"/>
      <c r="C30" s="1"/>
      <c r="D30" s="31"/>
      <c r="F30" s="52"/>
      <c r="H30" s="53"/>
      <c r="J30" s="21"/>
    </row>
    <row r="31" spans="1:10" ht="12.75">
      <c r="A31" s="54" t="s">
        <v>63</v>
      </c>
      <c r="B31" s="55" t="e">
        <f>+#REF!/50354*100</f>
        <v>#REF!</v>
      </c>
      <c r="C31" s="54"/>
      <c r="D31" s="56">
        <f>D28/50354*100</f>
        <v>0.008606644953728612</v>
      </c>
      <c r="E31" s="55"/>
      <c r="F31" s="55">
        <f>+F28/50354*100</f>
        <v>0.07149382372800572</v>
      </c>
      <c r="G31" s="55"/>
      <c r="H31" s="55">
        <f>+H28/50354*100</f>
        <v>-0.06884499741827758</v>
      </c>
      <c r="I31" s="55"/>
      <c r="J31" s="55">
        <f>+J28/50354*100</f>
        <v>0.1926361361560154</v>
      </c>
    </row>
    <row r="32" spans="1:10" ht="12.75">
      <c r="A32" s="54" t="s">
        <v>64</v>
      </c>
      <c r="B32" s="57" t="s">
        <v>65</v>
      </c>
      <c r="C32" s="54"/>
      <c r="D32" s="57" t="s">
        <v>65</v>
      </c>
      <c r="E32" s="58"/>
      <c r="F32" s="57" t="s">
        <v>65</v>
      </c>
      <c r="G32" s="58"/>
      <c r="H32" s="57" t="s">
        <v>65</v>
      </c>
      <c r="I32" s="57"/>
      <c r="J32" s="40" t="s">
        <v>65</v>
      </c>
    </row>
    <row r="33" spans="1:10" ht="12.75">
      <c r="A33" s="54"/>
      <c r="B33" s="54"/>
      <c r="C33" s="54"/>
      <c r="D33" s="59"/>
      <c r="E33" s="58"/>
      <c r="F33" s="60"/>
      <c r="G33" s="58"/>
      <c r="H33" s="55"/>
      <c r="I33" s="57"/>
      <c r="J33" s="61"/>
    </row>
    <row r="34" spans="1:10" ht="12.75">
      <c r="A34" s="54"/>
      <c r="B34" s="54"/>
      <c r="C34" s="54"/>
      <c r="F34" s="62"/>
      <c r="J34" s="63"/>
    </row>
    <row r="35" spans="4:8" ht="12.75" customHeight="1">
      <c r="D35" s="64"/>
      <c r="H35" s="8"/>
    </row>
    <row r="36" spans="1:4" ht="12.75" customHeight="1">
      <c r="A36" s="1" t="s">
        <v>66</v>
      </c>
      <c r="D36" s="64"/>
    </row>
    <row r="37" spans="1:8" ht="12.75" customHeight="1">
      <c r="A37" s="65" t="s">
        <v>40</v>
      </c>
      <c r="B37" s="65"/>
      <c r="C37" s="65"/>
      <c r="D37" s="66"/>
      <c r="E37" s="65"/>
      <c r="F37" s="65"/>
      <c r="G37" s="65"/>
      <c r="H37" s="8"/>
    </row>
    <row r="38" ht="12.75">
      <c r="D38" s="64"/>
    </row>
    <row r="39" spans="4:10" ht="12.75">
      <c r="D39" s="64"/>
      <c r="H39" s="11"/>
      <c r="I39" s="11"/>
      <c r="J39" s="11"/>
    </row>
    <row r="40" spans="4:10" ht="12.75">
      <c r="D40" s="64"/>
      <c r="H40" s="11"/>
      <c r="I40" s="11"/>
      <c r="J40" s="11"/>
    </row>
    <row r="41" spans="4:10" ht="12.75">
      <c r="D41" s="64"/>
      <c r="H41" s="11"/>
      <c r="I41" s="11"/>
      <c r="J41" s="11"/>
    </row>
    <row r="42" spans="4:10" ht="12.75">
      <c r="D42" s="64"/>
      <c r="H42" s="11"/>
      <c r="I42" s="11"/>
      <c r="J42" s="11"/>
    </row>
    <row r="43" spans="4:10" ht="12.75">
      <c r="D43" s="64"/>
      <c r="H43" s="11"/>
      <c r="I43" s="11"/>
      <c r="J43" s="11"/>
    </row>
    <row r="44" spans="1:10" ht="12.75">
      <c r="A44" s="9"/>
      <c r="B44" s="9"/>
      <c r="C44" s="9"/>
      <c r="D44" s="67"/>
      <c r="E44" s="9"/>
      <c r="F44" s="9"/>
      <c r="G44" s="9"/>
      <c r="H44" s="11"/>
      <c r="I44" s="11"/>
      <c r="J44" s="11"/>
    </row>
    <row r="45" spans="4:10" ht="12.75">
      <c r="D45" s="64"/>
      <c r="H45" s="11"/>
      <c r="I45" s="11"/>
      <c r="J45" s="11"/>
    </row>
    <row r="46" spans="8:10" ht="12.75">
      <c r="H46" s="11"/>
      <c r="I46" s="11"/>
      <c r="J46" s="11"/>
    </row>
    <row r="47" spans="1:10" ht="12.75">
      <c r="A47" s="9"/>
      <c r="B47" s="9"/>
      <c r="C47" s="9"/>
      <c r="D47" s="9"/>
      <c r="E47" s="9"/>
      <c r="F47" s="9"/>
      <c r="G47" s="9"/>
      <c r="H47" s="11"/>
      <c r="I47" s="11"/>
      <c r="J47" s="11"/>
    </row>
    <row r="48" spans="8:10" ht="12.75">
      <c r="H48" s="11"/>
      <c r="I48" s="11"/>
      <c r="J48" s="11"/>
    </row>
    <row r="49" spans="8:10" ht="12.75">
      <c r="H49" s="11"/>
      <c r="I49" s="11"/>
      <c r="J49" s="11"/>
    </row>
    <row r="50" spans="1:10" ht="12.75">
      <c r="A50" s="9"/>
      <c r="B50" s="9"/>
      <c r="C50" s="9"/>
      <c r="D50" s="9"/>
      <c r="E50" s="9"/>
      <c r="F50" s="9"/>
      <c r="G50" s="9"/>
      <c r="H50" s="11"/>
      <c r="I50" s="11"/>
      <c r="J50" s="11"/>
    </row>
    <row r="51" spans="8:10" ht="12.75">
      <c r="H51" s="11"/>
      <c r="I51" s="11"/>
      <c r="J51" s="11"/>
    </row>
    <row r="52" spans="8:10" ht="12.75">
      <c r="H52" s="11"/>
      <c r="I52" s="11"/>
      <c r="J52" s="11"/>
    </row>
    <row r="53" spans="8:10" ht="12.75">
      <c r="H53" s="11"/>
      <c r="I53" s="11"/>
      <c r="J53" s="11"/>
    </row>
    <row r="54" spans="8:10" ht="12.75">
      <c r="H54" s="11"/>
      <c r="I54" s="11"/>
      <c r="J54" s="11"/>
    </row>
    <row r="55" spans="8:10" ht="12.75">
      <c r="H55" s="11"/>
      <c r="I55" s="11"/>
      <c r="J55" s="11"/>
    </row>
    <row r="56" spans="8:10" ht="12.75">
      <c r="H56" s="11"/>
      <c r="I56" s="11"/>
      <c r="J56" s="11"/>
    </row>
  </sheetData>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K665"/>
  <sheetViews>
    <sheetView zoomScaleSheetLayoutView="100" workbookViewId="0" topLeftCell="A1">
      <selection activeCell="J19" sqref="J19"/>
    </sheetView>
  </sheetViews>
  <sheetFormatPr defaultColWidth="9.140625" defaultRowHeight="12.75"/>
  <cols>
    <col min="1" max="1" width="33.421875" style="68" customWidth="1"/>
    <col min="2" max="2" width="12.7109375" style="68" customWidth="1"/>
    <col min="3" max="3" width="2.8515625" style="68" customWidth="1"/>
    <col min="4" max="4" width="12.7109375" style="68" customWidth="1"/>
    <col min="5" max="5" width="4.7109375" style="68" customWidth="1"/>
    <col min="6" max="6" width="12.7109375" style="68" customWidth="1"/>
    <col min="7" max="7" width="3.421875" style="68" customWidth="1"/>
    <col min="8" max="8" width="12.7109375" style="77" customWidth="1"/>
    <col min="9" max="9" width="9.140625" style="68" customWidth="1"/>
    <col min="10" max="10" width="12.28125" style="68" bestFit="1" customWidth="1"/>
    <col min="11" max="16384" width="9.140625" style="68" customWidth="1"/>
  </cols>
  <sheetData>
    <row r="1" spans="1:9" ht="15">
      <c r="A1" s="182" t="s">
        <v>67</v>
      </c>
      <c r="B1" s="182"/>
      <c r="C1" s="182"/>
      <c r="D1" s="182"/>
      <c r="E1" s="182"/>
      <c r="F1" s="182"/>
      <c r="G1" s="182"/>
      <c r="H1" s="182"/>
      <c r="I1" s="182"/>
    </row>
    <row r="2" spans="1:8" ht="13.5">
      <c r="A2" s="181"/>
      <c r="B2" s="181"/>
      <c r="C2" s="181"/>
      <c r="D2" s="181"/>
      <c r="E2" s="181"/>
      <c r="F2" s="181"/>
      <c r="G2" s="181"/>
      <c r="H2" s="181"/>
    </row>
    <row r="3" spans="1:8" ht="12.75" customHeight="1">
      <c r="A3" s="69"/>
      <c r="B3" s="69"/>
      <c r="C3" s="69"/>
      <c r="D3" s="69"/>
      <c r="E3" s="69"/>
      <c r="F3" s="69"/>
      <c r="G3" s="69"/>
      <c r="H3" s="69"/>
    </row>
    <row r="4" spans="1:9" s="1" customFormat="1" ht="13.5">
      <c r="A4" s="70" t="s">
        <v>68</v>
      </c>
      <c r="B4" s="70"/>
      <c r="C4" s="70"/>
      <c r="D4" s="70"/>
      <c r="E4" s="70"/>
      <c r="F4" s="70"/>
      <c r="G4" s="70"/>
      <c r="H4" s="2"/>
      <c r="I4" s="2"/>
    </row>
    <row r="5" spans="1:8" s="1" customFormat="1" ht="13.5">
      <c r="A5" s="70" t="s">
        <v>69</v>
      </c>
      <c r="B5" s="2"/>
      <c r="C5" s="2"/>
      <c r="D5" s="2"/>
      <c r="E5" s="2"/>
      <c r="F5" s="2"/>
      <c r="G5" s="2"/>
      <c r="H5" s="2"/>
    </row>
    <row r="6" spans="3:8" s="71" customFormat="1" ht="12.75">
      <c r="C6" s="72"/>
      <c r="H6" s="73"/>
    </row>
    <row r="7" spans="2:8" ht="12.75">
      <c r="B7" s="74" t="s">
        <v>70</v>
      </c>
      <c r="C7" s="75"/>
      <c r="D7" s="71" t="s">
        <v>70</v>
      </c>
      <c r="E7" s="71"/>
      <c r="F7" s="71" t="s">
        <v>71</v>
      </c>
      <c r="H7" s="68"/>
    </row>
    <row r="8" spans="2:8" ht="12.75">
      <c r="B8" s="71" t="s">
        <v>72</v>
      </c>
      <c r="C8" s="75"/>
      <c r="D8" s="75" t="s">
        <v>73</v>
      </c>
      <c r="E8" s="71"/>
      <c r="F8" s="75" t="s">
        <v>74</v>
      </c>
      <c r="H8" s="73" t="s">
        <v>75</v>
      </c>
    </row>
    <row r="9" spans="2:3" ht="12.75">
      <c r="B9" s="76"/>
      <c r="C9" s="75"/>
    </row>
    <row r="10" spans="1:9" ht="12.75">
      <c r="A10" s="78" t="s">
        <v>76</v>
      </c>
      <c r="B10" s="11">
        <v>50354</v>
      </c>
      <c r="C10" s="79"/>
      <c r="D10" s="11">
        <v>100</v>
      </c>
      <c r="E10" s="11"/>
      <c r="F10" s="11">
        <v>-30629</v>
      </c>
      <c r="G10" s="11"/>
      <c r="H10" s="11">
        <f>SUM(B10:G10)</f>
        <v>19825</v>
      </c>
      <c r="I10" s="11"/>
    </row>
    <row r="11" spans="2:9" ht="12.75">
      <c r="B11" s="11"/>
      <c r="C11" s="79"/>
      <c r="D11" s="11"/>
      <c r="E11" s="11"/>
      <c r="F11" s="11"/>
      <c r="G11" s="11"/>
      <c r="H11" s="11"/>
      <c r="I11" s="11"/>
    </row>
    <row r="12" spans="1:9" s="80" customFormat="1" ht="12.75">
      <c r="A12" s="80" t="s">
        <v>77</v>
      </c>
      <c r="B12" s="12">
        <v>0</v>
      </c>
      <c r="C12" s="12"/>
      <c r="D12" s="12">
        <v>0</v>
      </c>
      <c r="E12" s="12"/>
      <c r="F12" s="16">
        <v>-35</v>
      </c>
      <c r="G12" s="12"/>
      <c r="H12" s="11">
        <f>SUM(B12:G12)</f>
        <v>-35</v>
      </c>
      <c r="I12" s="12"/>
    </row>
    <row r="13" spans="2:11" s="80" customFormat="1" ht="12.75">
      <c r="B13" s="12"/>
      <c r="C13" s="12"/>
      <c r="D13" s="12"/>
      <c r="E13" s="12"/>
      <c r="F13" s="12"/>
      <c r="G13" s="12"/>
      <c r="H13" s="11"/>
      <c r="I13" s="12"/>
      <c r="J13" s="81"/>
      <c r="K13" s="81"/>
    </row>
    <row r="14" spans="1:11" s="80" customFormat="1" ht="13.5" thickBot="1">
      <c r="A14" s="78" t="s">
        <v>78</v>
      </c>
      <c r="B14" s="47">
        <f>SUM(B10:B13)</f>
        <v>50354</v>
      </c>
      <c r="C14" s="12"/>
      <c r="D14" s="47">
        <f>SUM(D10:D13)</f>
        <v>100</v>
      </c>
      <c r="E14" s="12"/>
      <c r="F14" s="47">
        <f>SUM(F10:F13)</f>
        <v>-30664</v>
      </c>
      <c r="G14" s="12"/>
      <c r="H14" s="82">
        <f>SUM(B14:G14)</f>
        <v>19790</v>
      </c>
      <c r="I14" s="12"/>
      <c r="J14" s="83">
        <f>F14+D14</f>
        <v>-30564</v>
      </c>
      <c r="K14" s="81"/>
    </row>
    <row r="15" spans="1:11" s="80" customFormat="1" ht="13.5" thickTop="1">
      <c r="A15" s="78"/>
      <c r="B15" s="12"/>
      <c r="C15" s="12"/>
      <c r="D15" s="12"/>
      <c r="E15" s="12"/>
      <c r="F15" s="12"/>
      <c r="G15" s="12"/>
      <c r="H15" s="12"/>
      <c r="I15" s="12"/>
      <c r="J15" s="83"/>
      <c r="K15" s="81"/>
    </row>
    <row r="16" spans="2:11" s="80" customFormat="1" ht="12.75">
      <c r="B16" s="12"/>
      <c r="C16" s="12"/>
      <c r="D16" s="12"/>
      <c r="E16" s="12"/>
      <c r="F16" s="12"/>
      <c r="G16" s="12"/>
      <c r="H16" s="12"/>
      <c r="I16" s="12"/>
      <c r="J16" s="83"/>
      <c r="K16" s="81"/>
    </row>
    <row r="17" spans="2:11" s="80" customFormat="1" ht="12.75">
      <c r="B17" s="12"/>
      <c r="C17" s="12"/>
      <c r="D17" s="12"/>
      <c r="E17" s="12"/>
      <c r="F17" s="12"/>
      <c r="G17" s="12"/>
      <c r="H17" s="12"/>
      <c r="I17" s="12"/>
      <c r="J17" s="81"/>
      <c r="K17" s="81"/>
    </row>
    <row r="18" spans="2:11" s="80" customFormat="1" ht="12.75">
      <c r="B18" s="12"/>
      <c r="C18" s="12"/>
      <c r="D18" s="12"/>
      <c r="E18" s="12"/>
      <c r="F18" s="12"/>
      <c r="G18" s="12"/>
      <c r="H18" s="12"/>
      <c r="I18" s="12"/>
      <c r="J18" s="81"/>
      <c r="K18" s="81"/>
    </row>
    <row r="19" spans="1:11" s="80" customFormat="1" ht="12.75">
      <c r="A19" s="84"/>
      <c r="B19" s="12"/>
      <c r="C19" s="12"/>
      <c r="D19" s="12"/>
      <c r="E19" s="12"/>
      <c r="F19" s="12"/>
      <c r="G19" s="12"/>
      <c r="H19" s="12"/>
      <c r="I19" s="12"/>
      <c r="J19" s="81"/>
      <c r="K19" s="81"/>
    </row>
    <row r="20" spans="2:9" ht="12.75">
      <c r="B20" s="79" t="s">
        <v>70</v>
      </c>
      <c r="C20" s="79"/>
      <c r="D20" s="85" t="s">
        <v>70</v>
      </c>
      <c r="E20" s="85"/>
      <c r="F20" s="85" t="s">
        <v>71</v>
      </c>
      <c r="G20" s="11"/>
      <c r="H20" s="11"/>
      <c r="I20" s="11"/>
    </row>
    <row r="21" spans="2:9" ht="12.75">
      <c r="B21" s="85" t="s">
        <v>72</v>
      </c>
      <c r="C21" s="79"/>
      <c r="D21" s="79" t="s">
        <v>73</v>
      </c>
      <c r="E21" s="85"/>
      <c r="F21" s="79" t="s">
        <v>74</v>
      </c>
      <c r="G21" s="11"/>
      <c r="H21" s="85" t="s">
        <v>75</v>
      </c>
      <c r="I21" s="11"/>
    </row>
    <row r="22" spans="2:9" ht="12.75">
      <c r="B22" s="12"/>
      <c r="C22" s="79"/>
      <c r="D22" s="11"/>
      <c r="E22" s="11"/>
      <c r="F22" s="11"/>
      <c r="G22" s="11"/>
      <c r="H22" s="11"/>
      <c r="I22" s="11"/>
    </row>
    <row r="23" spans="1:9" ht="12.75">
      <c r="A23" s="78" t="s">
        <v>79</v>
      </c>
      <c r="B23" s="86">
        <v>50354</v>
      </c>
      <c r="C23" s="79"/>
      <c r="D23" s="86">
        <v>100</v>
      </c>
      <c r="E23" s="86"/>
      <c r="F23" s="86">
        <v>-30776</v>
      </c>
      <c r="G23" s="86"/>
      <c r="H23" s="86">
        <f>SUM(B23:G23)</f>
        <v>19678</v>
      </c>
      <c r="I23" s="11"/>
    </row>
    <row r="24" spans="2:9" ht="12.75">
      <c r="B24" s="11"/>
      <c r="C24" s="79"/>
      <c r="D24" s="11"/>
      <c r="E24" s="11"/>
      <c r="F24" s="11"/>
      <c r="G24" s="11"/>
      <c r="H24" s="86"/>
      <c r="I24" s="11"/>
    </row>
    <row r="25" spans="1:9" s="80" customFormat="1" ht="12.75">
      <c r="A25" s="80" t="s">
        <v>80</v>
      </c>
      <c r="B25" s="12">
        <v>0</v>
      </c>
      <c r="C25" s="12"/>
      <c r="D25" s="12">
        <v>0</v>
      </c>
      <c r="E25" s="12"/>
      <c r="F25" s="12">
        <v>147</v>
      </c>
      <c r="G25" s="12"/>
      <c r="H25" s="86">
        <f>SUM(B25:G25)</f>
        <v>147</v>
      </c>
      <c r="I25" s="12"/>
    </row>
    <row r="26" spans="2:9" s="80" customFormat="1" ht="12.75">
      <c r="B26" s="12"/>
      <c r="C26" s="12"/>
      <c r="D26" s="12"/>
      <c r="E26" s="12"/>
      <c r="F26" s="12"/>
      <c r="G26" s="12"/>
      <c r="H26" s="86"/>
      <c r="I26" s="12"/>
    </row>
    <row r="27" spans="1:9" s="80" customFormat="1" ht="13.5" thickBot="1">
      <c r="A27" s="78" t="s">
        <v>81</v>
      </c>
      <c r="B27" s="47">
        <f>SUM(B23:B26)</f>
        <v>50354</v>
      </c>
      <c r="C27" s="12"/>
      <c r="D27" s="47">
        <f>SUM(D23:D26)</f>
        <v>100</v>
      </c>
      <c r="E27" s="12"/>
      <c r="F27" s="47">
        <f>SUM(F23:F26)</f>
        <v>-30629</v>
      </c>
      <c r="G27" s="12"/>
      <c r="H27" s="87">
        <f>SUM(B27:G27)</f>
        <v>19825</v>
      </c>
      <c r="I27" s="12"/>
    </row>
    <row r="28" spans="2:8" s="80" customFormat="1" ht="13.5" thickTop="1">
      <c r="B28" s="12"/>
      <c r="C28" s="12"/>
      <c r="D28" s="12"/>
      <c r="E28" s="12"/>
      <c r="F28" s="12"/>
      <c r="G28" s="12"/>
      <c r="H28" s="12"/>
    </row>
    <row r="29" spans="2:8" s="80" customFormat="1" ht="12.75">
      <c r="B29" s="12"/>
      <c r="C29" s="12"/>
      <c r="D29" s="12"/>
      <c r="E29" s="12"/>
      <c r="F29" s="12"/>
      <c r="G29" s="12"/>
      <c r="H29" s="12"/>
    </row>
    <row r="30" spans="1:3" ht="12.75">
      <c r="A30" s="68" t="s">
        <v>82</v>
      </c>
      <c r="B30" s="80"/>
      <c r="C30" s="80"/>
    </row>
    <row r="31" spans="1:3" ht="12.75">
      <c r="A31" s="68" t="s">
        <v>83</v>
      </c>
      <c r="B31" s="80"/>
      <c r="C31" s="80"/>
    </row>
    <row r="32" s="80" customFormat="1" ht="12.75">
      <c r="H32" s="88"/>
    </row>
    <row r="33" s="80" customFormat="1" ht="12.75">
      <c r="H33" s="88"/>
    </row>
    <row r="34" s="80" customFormat="1" ht="12.75">
      <c r="H34" s="88"/>
    </row>
    <row r="35" s="80" customFormat="1" ht="12.75">
      <c r="H35" s="88"/>
    </row>
    <row r="36" s="80" customFormat="1" ht="12.75">
      <c r="H36" s="88"/>
    </row>
    <row r="37" s="80" customFormat="1" ht="12.75">
      <c r="H37" s="88"/>
    </row>
    <row r="38" s="80" customFormat="1" ht="12.75">
      <c r="H38" s="88"/>
    </row>
    <row r="39" s="80" customFormat="1" ht="12.75">
      <c r="H39" s="88"/>
    </row>
    <row r="40" s="80" customFormat="1" ht="12.75">
      <c r="H40" s="88"/>
    </row>
    <row r="41" s="80" customFormat="1" ht="12.75">
      <c r="H41" s="88"/>
    </row>
    <row r="42" s="80" customFormat="1" ht="12.75">
      <c r="H42" s="88"/>
    </row>
    <row r="43" s="80" customFormat="1" ht="12.75">
      <c r="H43" s="88"/>
    </row>
    <row r="44" s="80" customFormat="1" ht="12.75">
      <c r="H44" s="88"/>
    </row>
    <row r="45" s="80" customFormat="1" ht="12.75">
      <c r="H45" s="88"/>
    </row>
    <row r="46" s="80" customFormat="1" ht="12.75">
      <c r="H46" s="88"/>
    </row>
    <row r="47" s="80" customFormat="1" ht="12.75">
      <c r="H47" s="88"/>
    </row>
    <row r="48" s="80" customFormat="1" ht="12.75">
      <c r="H48" s="88"/>
    </row>
    <row r="49" s="80" customFormat="1" ht="12.75">
      <c r="H49" s="88"/>
    </row>
    <row r="50" s="80" customFormat="1" ht="12.75">
      <c r="H50" s="88"/>
    </row>
    <row r="51" s="80" customFormat="1" ht="12.75">
      <c r="H51" s="88"/>
    </row>
    <row r="52" s="80" customFormat="1" ht="12.75">
      <c r="H52" s="88"/>
    </row>
    <row r="53" s="80" customFormat="1" ht="12.75">
      <c r="H53" s="88"/>
    </row>
    <row r="54" s="80" customFormat="1" ht="12.75">
      <c r="H54" s="88"/>
    </row>
    <row r="55" s="80" customFormat="1" ht="12.75">
      <c r="H55" s="88"/>
    </row>
    <row r="56" s="80" customFormat="1" ht="12.75">
      <c r="H56" s="88"/>
    </row>
    <row r="57" s="80" customFormat="1" ht="12.75">
      <c r="H57" s="88"/>
    </row>
    <row r="58" s="80" customFormat="1" ht="12.75">
      <c r="H58" s="88"/>
    </row>
    <row r="59" s="80" customFormat="1" ht="12.75">
      <c r="H59" s="88"/>
    </row>
    <row r="60" s="80" customFormat="1" ht="12.75">
      <c r="H60" s="88"/>
    </row>
    <row r="61" s="80" customFormat="1" ht="12.75">
      <c r="H61" s="88"/>
    </row>
    <row r="62" s="80" customFormat="1" ht="12.75">
      <c r="H62" s="88"/>
    </row>
    <row r="63" s="80" customFormat="1" ht="12.75">
      <c r="H63" s="88"/>
    </row>
    <row r="64" s="80" customFormat="1" ht="12.75">
      <c r="H64" s="88"/>
    </row>
    <row r="65" s="80" customFormat="1" ht="12.75">
      <c r="H65" s="88"/>
    </row>
    <row r="66" s="80" customFormat="1" ht="12.75">
      <c r="H66" s="88"/>
    </row>
    <row r="67" s="80" customFormat="1" ht="12.75">
      <c r="H67" s="88"/>
    </row>
    <row r="68" s="80" customFormat="1" ht="12.75">
      <c r="H68" s="88"/>
    </row>
    <row r="69" s="80" customFormat="1" ht="12.75">
      <c r="H69" s="88"/>
    </row>
    <row r="70" s="80" customFormat="1" ht="12.75">
      <c r="H70" s="88"/>
    </row>
    <row r="71" s="80" customFormat="1" ht="12.75">
      <c r="H71" s="88"/>
    </row>
    <row r="72" s="80" customFormat="1" ht="12.75">
      <c r="H72" s="88"/>
    </row>
    <row r="73" s="80" customFormat="1" ht="12.75">
      <c r="H73" s="88"/>
    </row>
    <row r="74" s="80" customFormat="1" ht="12.75">
      <c r="H74" s="88"/>
    </row>
    <row r="75" s="80" customFormat="1" ht="12.75">
      <c r="H75" s="88"/>
    </row>
    <row r="76" s="80" customFormat="1" ht="12.75">
      <c r="H76" s="88"/>
    </row>
    <row r="77" s="80" customFormat="1" ht="12.75">
      <c r="H77" s="88"/>
    </row>
    <row r="78" s="80" customFormat="1" ht="12.75">
      <c r="H78" s="88"/>
    </row>
    <row r="79" s="80" customFormat="1" ht="12.75">
      <c r="H79" s="88"/>
    </row>
    <row r="80" s="80" customFormat="1" ht="12.75">
      <c r="H80" s="88"/>
    </row>
    <row r="81" s="80" customFormat="1" ht="12.75">
      <c r="H81" s="88"/>
    </row>
    <row r="82" s="80" customFormat="1" ht="12.75">
      <c r="H82" s="88"/>
    </row>
    <row r="83" s="80" customFormat="1" ht="12.75">
      <c r="H83" s="88"/>
    </row>
    <row r="84" s="80" customFormat="1" ht="12.75">
      <c r="H84" s="88"/>
    </row>
    <row r="85" s="80" customFormat="1" ht="12.75">
      <c r="H85" s="88"/>
    </row>
    <row r="86" s="80" customFormat="1" ht="12.75">
      <c r="H86" s="88"/>
    </row>
    <row r="87" s="80" customFormat="1" ht="12.75">
      <c r="H87" s="88"/>
    </row>
    <row r="88" s="80" customFormat="1" ht="12.75">
      <c r="H88" s="88"/>
    </row>
    <row r="89" s="80" customFormat="1" ht="12.75">
      <c r="H89" s="88"/>
    </row>
    <row r="90" s="80" customFormat="1" ht="12.75">
      <c r="H90" s="88"/>
    </row>
    <row r="91" s="80" customFormat="1" ht="12.75">
      <c r="H91" s="88"/>
    </row>
    <row r="92" s="80" customFormat="1" ht="12.75">
      <c r="H92" s="88"/>
    </row>
    <row r="93" s="80" customFormat="1" ht="12.75">
      <c r="H93" s="88"/>
    </row>
    <row r="94" s="80" customFormat="1" ht="12.75">
      <c r="H94" s="88"/>
    </row>
    <row r="95" s="80" customFormat="1" ht="12.75">
      <c r="H95" s="88"/>
    </row>
    <row r="96" s="80" customFormat="1" ht="12.75">
      <c r="H96" s="88"/>
    </row>
    <row r="97" s="80" customFormat="1" ht="12.75">
      <c r="H97" s="88"/>
    </row>
    <row r="98" s="80" customFormat="1" ht="12.75">
      <c r="H98" s="88"/>
    </row>
    <row r="99" s="80" customFormat="1" ht="12.75">
      <c r="H99" s="88"/>
    </row>
    <row r="100" s="80" customFormat="1" ht="12.75">
      <c r="H100" s="88"/>
    </row>
    <row r="101" s="80" customFormat="1" ht="12.75">
      <c r="H101" s="88"/>
    </row>
    <row r="102" s="80" customFormat="1" ht="12.75">
      <c r="H102" s="88"/>
    </row>
    <row r="103" s="80" customFormat="1" ht="12.75">
      <c r="H103" s="88"/>
    </row>
    <row r="104" s="80" customFormat="1" ht="12.75">
      <c r="H104" s="88"/>
    </row>
    <row r="105" s="80" customFormat="1" ht="12.75">
      <c r="H105" s="88"/>
    </row>
    <row r="106" s="80" customFormat="1" ht="12.75">
      <c r="H106" s="88"/>
    </row>
    <row r="107" s="80" customFormat="1" ht="12.75">
      <c r="H107" s="88"/>
    </row>
    <row r="108" s="80" customFormat="1" ht="12.75">
      <c r="H108" s="88"/>
    </row>
    <row r="109" s="80" customFormat="1" ht="12.75">
      <c r="H109" s="88"/>
    </row>
    <row r="110" s="80" customFormat="1" ht="12.75">
      <c r="H110" s="88"/>
    </row>
    <row r="111" s="80" customFormat="1" ht="12.75">
      <c r="H111" s="88"/>
    </row>
    <row r="112" s="80" customFormat="1" ht="12.75">
      <c r="H112" s="88"/>
    </row>
    <row r="113" s="80" customFormat="1" ht="12.75">
      <c r="H113" s="88"/>
    </row>
    <row r="114" s="80" customFormat="1" ht="12.75">
      <c r="H114" s="88"/>
    </row>
    <row r="115" s="80" customFormat="1" ht="12.75">
      <c r="H115" s="88"/>
    </row>
    <row r="116" s="80" customFormat="1" ht="12.75">
      <c r="H116" s="88"/>
    </row>
    <row r="117" s="80" customFormat="1" ht="12.75">
      <c r="H117" s="88"/>
    </row>
    <row r="118" s="80" customFormat="1" ht="12.75">
      <c r="H118" s="88"/>
    </row>
    <row r="119" s="80" customFormat="1" ht="12.75">
      <c r="H119" s="88"/>
    </row>
    <row r="120" s="80" customFormat="1" ht="12.75">
      <c r="H120" s="88"/>
    </row>
    <row r="121" s="80" customFormat="1" ht="12.75">
      <c r="H121" s="88"/>
    </row>
    <row r="122" s="80" customFormat="1" ht="12.75">
      <c r="H122" s="88"/>
    </row>
    <row r="123" s="80" customFormat="1" ht="12.75">
      <c r="H123" s="88"/>
    </row>
    <row r="124" s="80" customFormat="1" ht="12.75">
      <c r="H124" s="88"/>
    </row>
    <row r="125" s="80" customFormat="1" ht="12.75">
      <c r="H125" s="88"/>
    </row>
    <row r="126" s="80" customFormat="1" ht="12.75">
      <c r="H126" s="88"/>
    </row>
    <row r="127" s="80" customFormat="1" ht="12.75">
      <c r="H127" s="88"/>
    </row>
    <row r="128" s="80" customFormat="1" ht="12.75">
      <c r="H128" s="88"/>
    </row>
    <row r="129" s="80" customFormat="1" ht="12.75">
      <c r="H129" s="88"/>
    </row>
    <row r="130" s="80" customFormat="1" ht="12.75">
      <c r="H130" s="88"/>
    </row>
    <row r="131" s="80" customFormat="1" ht="12.75">
      <c r="H131" s="88"/>
    </row>
    <row r="132" s="80" customFormat="1" ht="12.75">
      <c r="H132" s="88"/>
    </row>
    <row r="133" s="80" customFormat="1" ht="12.75">
      <c r="H133" s="88"/>
    </row>
    <row r="134" s="80" customFormat="1" ht="12.75">
      <c r="H134" s="88"/>
    </row>
    <row r="135" s="80" customFormat="1" ht="12.75">
      <c r="H135" s="88"/>
    </row>
    <row r="136" s="80" customFormat="1" ht="12.75">
      <c r="H136" s="88"/>
    </row>
    <row r="137" s="80" customFormat="1" ht="12.75">
      <c r="H137" s="88"/>
    </row>
    <row r="138" s="80" customFormat="1" ht="12.75">
      <c r="H138" s="88"/>
    </row>
    <row r="139" s="80" customFormat="1" ht="12.75">
      <c r="H139" s="88"/>
    </row>
    <row r="140" s="80" customFormat="1" ht="12.75">
      <c r="H140" s="88"/>
    </row>
    <row r="141" s="80" customFormat="1" ht="12.75">
      <c r="H141" s="88"/>
    </row>
    <row r="142" s="80" customFormat="1" ht="12.75">
      <c r="H142" s="88"/>
    </row>
    <row r="143" s="80" customFormat="1" ht="12.75">
      <c r="H143" s="88"/>
    </row>
    <row r="144" s="80" customFormat="1" ht="12.75">
      <c r="H144" s="88"/>
    </row>
    <row r="145" s="80" customFormat="1" ht="12.75">
      <c r="H145" s="88"/>
    </row>
    <row r="146" s="80" customFormat="1" ht="12.75">
      <c r="H146" s="88"/>
    </row>
    <row r="147" s="80" customFormat="1" ht="12.75">
      <c r="H147" s="88"/>
    </row>
    <row r="148" s="80" customFormat="1" ht="12.75">
      <c r="H148" s="88"/>
    </row>
    <row r="149" s="80" customFormat="1" ht="12.75">
      <c r="H149" s="88"/>
    </row>
    <row r="150" s="80" customFormat="1" ht="12.75">
      <c r="H150" s="88"/>
    </row>
    <row r="151" s="80" customFormat="1" ht="12.75">
      <c r="H151" s="88"/>
    </row>
    <row r="152" s="80" customFormat="1" ht="12.75">
      <c r="H152" s="88"/>
    </row>
    <row r="153" s="80" customFormat="1" ht="12.75">
      <c r="H153" s="88"/>
    </row>
    <row r="154" s="80" customFormat="1" ht="12.75">
      <c r="H154" s="88"/>
    </row>
    <row r="155" s="80" customFormat="1" ht="12.75">
      <c r="H155" s="88"/>
    </row>
    <row r="156" s="80" customFormat="1" ht="12.75">
      <c r="H156" s="88"/>
    </row>
    <row r="157" s="80" customFormat="1" ht="12.75">
      <c r="H157" s="88"/>
    </row>
    <row r="158" s="80" customFormat="1" ht="12.75">
      <c r="H158" s="88"/>
    </row>
    <row r="159" s="80" customFormat="1" ht="12.75">
      <c r="H159" s="88"/>
    </row>
    <row r="160" s="80" customFormat="1" ht="12.75">
      <c r="H160" s="88"/>
    </row>
    <row r="161" s="80" customFormat="1" ht="12.75">
      <c r="H161" s="88"/>
    </row>
    <row r="162" s="80" customFormat="1" ht="12.75">
      <c r="H162" s="88"/>
    </row>
    <row r="163" s="80" customFormat="1" ht="12.75">
      <c r="H163" s="88"/>
    </row>
    <row r="164" s="80" customFormat="1" ht="12.75">
      <c r="H164" s="88"/>
    </row>
    <row r="165" s="80" customFormat="1" ht="12.75">
      <c r="H165" s="88"/>
    </row>
    <row r="166" s="80" customFormat="1" ht="12.75">
      <c r="H166" s="88"/>
    </row>
    <row r="167" s="80" customFormat="1" ht="12.75">
      <c r="H167" s="88"/>
    </row>
    <row r="168" s="80" customFormat="1" ht="12.75">
      <c r="H168" s="88"/>
    </row>
    <row r="169" s="80" customFormat="1" ht="12.75">
      <c r="H169" s="88"/>
    </row>
    <row r="170" s="80" customFormat="1" ht="12.75">
      <c r="H170" s="88"/>
    </row>
    <row r="171" s="80" customFormat="1" ht="12.75">
      <c r="H171" s="88"/>
    </row>
    <row r="172" s="80" customFormat="1" ht="12.75">
      <c r="H172" s="88"/>
    </row>
    <row r="173" s="80" customFormat="1" ht="12.75">
      <c r="H173" s="88"/>
    </row>
    <row r="174" s="80" customFormat="1" ht="12.75">
      <c r="H174" s="88"/>
    </row>
    <row r="175" s="80" customFormat="1" ht="12.75">
      <c r="H175" s="88"/>
    </row>
    <row r="176" s="80" customFormat="1" ht="12.75">
      <c r="H176" s="88"/>
    </row>
    <row r="177" s="80" customFormat="1" ht="12.75">
      <c r="H177" s="88"/>
    </row>
    <row r="178" s="80" customFormat="1" ht="12.75">
      <c r="H178" s="88"/>
    </row>
    <row r="179" s="80" customFormat="1" ht="12.75">
      <c r="H179" s="88"/>
    </row>
    <row r="180" s="80" customFormat="1" ht="12.75">
      <c r="H180" s="88"/>
    </row>
    <row r="181" s="80" customFormat="1" ht="12.75">
      <c r="H181" s="88"/>
    </row>
    <row r="182" s="80" customFormat="1" ht="12.75">
      <c r="H182" s="88"/>
    </row>
    <row r="183" s="80" customFormat="1" ht="12.75">
      <c r="H183" s="88"/>
    </row>
    <row r="184" s="80" customFormat="1" ht="12.75">
      <c r="H184" s="88"/>
    </row>
    <row r="185" s="80" customFormat="1" ht="12.75">
      <c r="H185" s="88"/>
    </row>
    <row r="186" s="80" customFormat="1" ht="12.75">
      <c r="H186" s="88"/>
    </row>
    <row r="187" s="80" customFormat="1" ht="12.75">
      <c r="H187" s="88"/>
    </row>
    <row r="188" s="80" customFormat="1" ht="12.75">
      <c r="H188" s="88"/>
    </row>
    <row r="189" s="80" customFormat="1" ht="12.75">
      <c r="H189" s="88"/>
    </row>
    <row r="190" s="80" customFormat="1" ht="12.75">
      <c r="H190" s="88"/>
    </row>
    <row r="191" s="80" customFormat="1" ht="12.75">
      <c r="H191" s="88"/>
    </row>
    <row r="192" s="80" customFormat="1" ht="12.75">
      <c r="H192" s="88"/>
    </row>
    <row r="193" s="80" customFormat="1" ht="12.75">
      <c r="H193" s="88"/>
    </row>
    <row r="194" s="80" customFormat="1" ht="12.75">
      <c r="H194" s="88"/>
    </row>
    <row r="195" s="80" customFormat="1" ht="12.75">
      <c r="H195" s="88"/>
    </row>
    <row r="196" s="80" customFormat="1" ht="12.75">
      <c r="H196" s="88"/>
    </row>
    <row r="197" s="80" customFormat="1" ht="12.75">
      <c r="H197" s="88"/>
    </row>
    <row r="198" s="80" customFormat="1" ht="12.75">
      <c r="H198" s="88"/>
    </row>
    <row r="199" s="80" customFormat="1" ht="12.75">
      <c r="H199" s="88"/>
    </row>
    <row r="200" s="80" customFormat="1" ht="12.75">
      <c r="H200" s="88"/>
    </row>
    <row r="201" s="80" customFormat="1" ht="12.75">
      <c r="H201" s="88"/>
    </row>
    <row r="202" s="80" customFormat="1" ht="12.75">
      <c r="H202" s="88"/>
    </row>
    <row r="203" s="80" customFormat="1" ht="12.75">
      <c r="H203" s="88"/>
    </row>
    <row r="204" s="80" customFormat="1" ht="12.75">
      <c r="H204" s="88"/>
    </row>
    <row r="205" s="80" customFormat="1" ht="12.75">
      <c r="H205" s="88"/>
    </row>
    <row r="206" s="80" customFormat="1" ht="12.75">
      <c r="H206" s="88"/>
    </row>
    <row r="207" s="80" customFormat="1" ht="12.75">
      <c r="H207" s="88"/>
    </row>
    <row r="208" s="80" customFormat="1" ht="12.75">
      <c r="H208" s="88"/>
    </row>
    <row r="209" s="80" customFormat="1" ht="12.75">
      <c r="H209" s="88"/>
    </row>
    <row r="210" s="80" customFormat="1" ht="12.75">
      <c r="H210" s="88"/>
    </row>
    <row r="211" s="80" customFormat="1" ht="12.75">
      <c r="H211" s="88"/>
    </row>
    <row r="212" s="80" customFormat="1" ht="12.75">
      <c r="H212" s="88"/>
    </row>
    <row r="213" s="80" customFormat="1" ht="12.75">
      <c r="H213" s="88"/>
    </row>
    <row r="214" s="80" customFormat="1" ht="12.75">
      <c r="H214" s="88"/>
    </row>
    <row r="215" s="80" customFormat="1" ht="12.75">
      <c r="H215" s="88"/>
    </row>
    <row r="216" s="80" customFormat="1" ht="12.75">
      <c r="H216" s="88"/>
    </row>
    <row r="217" s="80" customFormat="1" ht="12.75">
      <c r="H217" s="88"/>
    </row>
    <row r="218" s="80" customFormat="1" ht="12.75">
      <c r="H218" s="88"/>
    </row>
    <row r="219" s="80" customFormat="1" ht="12.75">
      <c r="H219" s="88"/>
    </row>
    <row r="220" s="80" customFormat="1" ht="12.75">
      <c r="H220" s="88"/>
    </row>
    <row r="221" s="80" customFormat="1" ht="12.75">
      <c r="H221" s="88"/>
    </row>
    <row r="222" s="80" customFormat="1" ht="12.75">
      <c r="H222" s="88"/>
    </row>
    <row r="223" s="80" customFormat="1" ht="12.75">
      <c r="H223" s="88"/>
    </row>
    <row r="224" s="80" customFormat="1" ht="12.75">
      <c r="H224" s="88"/>
    </row>
    <row r="225" s="80" customFormat="1" ht="12.75">
      <c r="H225" s="88"/>
    </row>
    <row r="226" s="80" customFormat="1" ht="12.75">
      <c r="H226" s="88"/>
    </row>
    <row r="227" s="80" customFormat="1" ht="12.75">
      <c r="H227" s="88"/>
    </row>
    <row r="228" s="80" customFormat="1" ht="12.75">
      <c r="H228" s="88"/>
    </row>
    <row r="229" s="80" customFormat="1" ht="12.75">
      <c r="H229" s="88"/>
    </row>
    <row r="230" s="80" customFormat="1" ht="12.75">
      <c r="H230" s="88"/>
    </row>
    <row r="231" s="80" customFormat="1" ht="12.75">
      <c r="H231" s="88"/>
    </row>
    <row r="232" s="80" customFormat="1" ht="12.75">
      <c r="H232" s="88"/>
    </row>
    <row r="233" s="80" customFormat="1" ht="12.75">
      <c r="H233" s="88"/>
    </row>
    <row r="234" s="80" customFormat="1" ht="12.75">
      <c r="H234" s="88"/>
    </row>
    <row r="235" s="80" customFormat="1" ht="12.75">
      <c r="H235" s="88"/>
    </row>
    <row r="236" s="80" customFormat="1" ht="12.75">
      <c r="H236" s="88"/>
    </row>
    <row r="237" s="80" customFormat="1" ht="12.75">
      <c r="H237" s="88"/>
    </row>
    <row r="238" s="80" customFormat="1" ht="12.75">
      <c r="H238" s="88"/>
    </row>
    <row r="239" s="80" customFormat="1" ht="12.75">
      <c r="H239" s="88"/>
    </row>
    <row r="240" s="80" customFormat="1" ht="12.75">
      <c r="H240" s="88"/>
    </row>
    <row r="241" s="80" customFormat="1" ht="12.75">
      <c r="H241" s="88"/>
    </row>
    <row r="242" s="80" customFormat="1" ht="12.75">
      <c r="H242" s="88"/>
    </row>
    <row r="243" s="80" customFormat="1" ht="12.75">
      <c r="H243" s="88"/>
    </row>
    <row r="244" s="80" customFormat="1" ht="12.75">
      <c r="H244" s="88"/>
    </row>
    <row r="245" s="80" customFormat="1" ht="12.75">
      <c r="H245" s="88"/>
    </row>
    <row r="246" s="80" customFormat="1" ht="12.75">
      <c r="H246" s="88"/>
    </row>
    <row r="247" s="80" customFormat="1" ht="12.75">
      <c r="H247" s="88"/>
    </row>
    <row r="248" s="80" customFormat="1" ht="12.75">
      <c r="H248" s="88"/>
    </row>
    <row r="249" s="80" customFormat="1" ht="12.75">
      <c r="H249" s="88"/>
    </row>
    <row r="250" s="80" customFormat="1" ht="12.75">
      <c r="H250" s="88"/>
    </row>
    <row r="251" s="80" customFormat="1" ht="12.75">
      <c r="H251" s="88"/>
    </row>
    <row r="252" s="80" customFormat="1" ht="12.75">
      <c r="H252" s="88"/>
    </row>
    <row r="253" s="80" customFormat="1" ht="12.75">
      <c r="H253" s="88"/>
    </row>
    <row r="254" s="80" customFormat="1" ht="12.75">
      <c r="H254" s="88"/>
    </row>
    <row r="255" s="80" customFormat="1" ht="12.75">
      <c r="H255" s="88"/>
    </row>
    <row r="256" s="80" customFormat="1" ht="12.75">
      <c r="H256" s="88"/>
    </row>
    <row r="257" s="80" customFormat="1" ht="12.75">
      <c r="H257" s="88"/>
    </row>
    <row r="258" s="80" customFormat="1" ht="12.75">
      <c r="H258" s="88"/>
    </row>
    <row r="259" s="80" customFormat="1" ht="12.75">
      <c r="H259" s="88"/>
    </row>
    <row r="260" s="80" customFormat="1" ht="12.75">
      <c r="H260" s="88"/>
    </row>
    <row r="261" s="80" customFormat="1" ht="12.75">
      <c r="H261" s="88"/>
    </row>
    <row r="262" s="80" customFormat="1" ht="12.75">
      <c r="H262" s="88"/>
    </row>
    <row r="263" s="80" customFormat="1" ht="12.75">
      <c r="H263" s="88"/>
    </row>
    <row r="264" s="80" customFormat="1" ht="12.75">
      <c r="H264" s="88"/>
    </row>
    <row r="265" s="80" customFormat="1" ht="12.75">
      <c r="H265" s="88"/>
    </row>
    <row r="266" s="80" customFormat="1" ht="12.75">
      <c r="H266" s="88"/>
    </row>
    <row r="267" s="80" customFormat="1" ht="12.75">
      <c r="H267" s="88"/>
    </row>
    <row r="268" s="80" customFormat="1" ht="12.75">
      <c r="H268" s="88"/>
    </row>
    <row r="269" s="80" customFormat="1" ht="12.75">
      <c r="H269" s="88"/>
    </row>
    <row r="270" s="80" customFormat="1" ht="12.75">
      <c r="H270" s="88"/>
    </row>
    <row r="271" s="80" customFormat="1" ht="12.75">
      <c r="H271" s="88"/>
    </row>
    <row r="272" s="80" customFormat="1" ht="12.75">
      <c r="H272" s="88"/>
    </row>
    <row r="273" s="80" customFormat="1" ht="12.75">
      <c r="H273" s="88"/>
    </row>
    <row r="274" s="80" customFormat="1" ht="12.75">
      <c r="H274" s="88"/>
    </row>
    <row r="275" s="80" customFormat="1" ht="12.75">
      <c r="H275" s="88"/>
    </row>
    <row r="276" s="80" customFormat="1" ht="12.75">
      <c r="H276" s="88"/>
    </row>
    <row r="277" s="80" customFormat="1" ht="12.75">
      <c r="H277" s="88"/>
    </row>
    <row r="278" s="80" customFormat="1" ht="12.75">
      <c r="H278" s="88"/>
    </row>
    <row r="279" s="80" customFormat="1" ht="12.75">
      <c r="H279" s="88"/>
    </row>
    <row r="280" s="80" customFormat="1" ht="12.75">
      <c r="H280" s="88"/>
    </row>
    <row r="281" s="80" customFormat="1" ht="12.75">
      <c r="H281" s="88"/>
    </row>
    <row r="282" s="80" customFormat="1" ht="12.75">
      <c r="H282" s="88"/>
    </row>
    <row r="283" s="80" customFormat="1" ht="12.75">
      <c r="H283" s="88"/>
    </row>
    <row r="284" s="80" customFormat="1" ht="12.75">
      <c r="H284" s="88"/>
    </row>
    <row r="285" s="80" customFormat="1" ht="12.75">
      <c r="H285" s="88"/>
    </row>
    <row r="286" s="80" customFormat="1" ht="12.75">
      <c r="H286" s="88"/>
    </row>
    <row r="287" s="80" customFormat="1" ht="12.75">
      <c r="H287" s="88"/>
    </row>
    <row r="288" s="80" customFormat="1" ht="12.75">
      <c r="H288" s="88"/>
    </row>
    <row r="289" s="80" customFormat="1" ht="12.75">
      <c r="H289" s="88"/>
    </row>
    <row r="290" s="80" customFormat="1" ht="12.75">
      <c r="H290" s="88"/>
    </row>
    <row r="291" s="80" customFormat="1" ht="12.75">
      <c r="H291" s="88"/>
    </row>
    <row r="292" s="80" customFormat="1" ht="12.75">
      <c r="H292" s="88"/>
    </row>
    <row r="293" s="80" customFormat="1" ht="12.75">
      <c r="H293" s="88"/>
    </row>
    <row r="294" s="80" customFormat="1" ht="12.75">
      <c r="H294" s="88"/>
    </row>
    <row r="295" s="80" customFormat="1" ht="12.75">
      <c r="H295" s="88"/>
    </row>
    <row r="296" s="80" customFormat="1" ht="12.75">
      <c r="H296" s="88"/>
    </row>
    <row r="297" s="80" customFormat="1" ht="12.75">
      <c r="H297" s="88"/>
    </row>
    <row r="298" s="80" customFormat="1" ht="12.75">
      <c r="H298" s="88"/>
    </row>
    <row r="299" s="80" customFormat="1" ht="12.75">
      <c r="H299" s="88"/>
    </row>
    <row r="300" s="80" customFormat="1" ht="12.75">
      <c r="H300" s="88"/>
    </row>
    <row r="301" s="80" customFormat="1" ht="12.75">
      <c r="H301" s="88"/>
    </row>
    <row r="302" s="80" customFormat="1" ht="12.75">
      <c r="H302" s="88"/>
    </row>
    <row r="303" s="80" customFormat="1" ht="12.75">
      <c r="H303" s="88"/>
    </row>
    <row r="304" s="80" customFormat="1" ht="12.75">
      <c r="H304" s="88"/>
    </row>
    <row r="305" s="80" customFormat="1" ht="12.75">
      <c r="H305" s="88"/>
    </row>
    <row r="306" s="80" customFormat="1" ht="12.75">
      <c r="H306" s="88"/>
    </row>
    <row r="307" s="80" customFormat="1" ht="12.75">
      <c r="H307" s="88"/>
    </row>
    <row r="308" s="80" customFormat="1" ht="12.75">
      <c r="H308" s="88"/>
    </row>
    <row r="309" s="80" customFormat="1" ht="12.75">
      <c r="H309" s="88"/>
    </row>
    <row r="310" s="80" customFormat="1" ht="12.75">
      <c r="H310" s="88"/>
    </row>
    <row r="311" s="80" customFormat="1" ht="12.75">
      <c r="H311" s="88"/>
    </row>
    <row r="312" s="80" customFormat="1" ht="12.75">
      <c r="H312" s="88"/>
    </row>
    <row r="313" s="80" customFormat="1" ht="12.75">
      <c r="H313" s="88"/>
    </row>
    <row r="314" s="80" customFormat="1" ht="12.75">
      <c r="H314" s="88"/>
    </row>
    <row r="315" s="80" customFormat="1" ht="12.75">
      <c r="H315" s="88"/>
    </row>
    <row r="316" s="80" customFormat="1" ht="12.75">
      <c r="H316" s="88"/>
    </row>
    <row r="317" s="80" customFormat="1" ht="12.75">
      <c r="H317" s="88"/>
    </row>
    <row r="318" s="80" customFormat="1" ht="12.75">
      <c r="H318" s="88"/>
    </row>
    <row r="319" s="80" customFormat="1" ht="12.75">
      <c r="H319" s="88"/>
    </row>
    <row r="320" s="80" customFormat="1" ht="12.75">
      <c r="H320" s="88"/>
    </row>
    <row r="321" s="80" customFormat="1" ht="12.75">
      <c r="H321" s="88"/>
    </row>
    <row r="322" s="80" customFormat="1" ht="12.75">
      <c r="H322" s="88"/>
    </row>
    <row r="323" s="80" customFormat="1" ht="12.75">
      <c r="H323" s="88"/>
    </row>
    <row r="324" s="80" customFormat="1" ht="12.75">
      <c r="H324" s="88"/>
    </row>
    <row r="325" s="80" customFormat="1" ht="12.75">
      <c r="H325" s="88"/>
    </row>
    <row r="326" s="80" customFormat="1" ht="12.75">
      <c r="H326" s="88"/>
    </row>
    <row r="327" s="80" customFormat="1" ht="12.75">
      <c r="H327" s="88"/>
    </row>
    <row r="328" s="80" customFormat="1" ht="12.75">
      <c r="H328" s="88"/>
    </row>
    <row r="329" s="80" customFormat="1" ht="12.75">
      <c r="H329" s="88"/>
    </row>
    <row r="330" s="80" customFormat="1" ht="12.75">
      <c r="H330" s="88"/>
    </row>
    <row r="331" s="80" customFormat="1" ht="12.75">
      <c r="H331" s="88"/>
    </row>
    <row r="332" s="80" customFormat="1" ht="12.75">
      <c r="H332" s="88"/>
    </row>
    <row r="333" s="80" customFormat="1" ht="12.75">
      <c r="H333" s="88"/>
    </row>
    <row r="334" s="80" customFormat="1" ht="12.75">
      <c r="H334" s="88"/>
    </row>
    <row r="335" s="80" customFormat="1" ht="12.75">
      <c r="H335" s="88"/>
    </row>
    <row r="336" s="80" customFormat="1" ht="12.75">
      <c r="H336" s="88"/>
    </row>
    <row r="337" s="80" customFormat="1" ht="12.75">
      <c r="H337" s="88"/>
    </row>
    <row r="338" s="80" customFormat="1" ht="12.75">
      <c r="H338" s="88"/>
    </row>
    <row r="339" s="80" customFormat="1" ht="12.75">
      <c r="H339" s="88"/>
    </row>
    <row r="340" s="80" customFormat="1" ht="12.75">
      <c r="H340" s="88"/>
    </row>
    <row r="341" s="80" customFormat="1" ht="12.75">
      <c r="H341" s="88"/>
    </row>
    <row r="342" s="80" customFormat="1" ht="12.75">
      <c r="H342" s="88"/>
    </row>
    <row r="343" s="80" customFormat="1" ht="12.75">
      <c r="H343" s="88"/>
    </row>
    <row r="344" s="80" customFormat="1" ht="12.75">
      <c r="H344" s="88"/>
    </row>
    <row r="345" s="80" customFormat="1" ht="12.75">
      <c r="H345" s="88"/>
    </row>
    <row r="346" s="80" customFormat="1" ht="12.75">
      <c r="H346" s="88"/>
    </row>
    <row r="347" s="80" customFormat="1" ht="12.75">
      <c r="H347" s="88"/>
    </row>
    <row r="348" s="80" customFormat="1" ht="12.75">
      <c r="H348" s="88"/>
    </row>
    <row r="349" s="80" customFormat="1" ht="12.75">
      <c r="H349" s="88"/>
    </row>
    <row r="350" s="80" customFormat="1" ht="12.75">
      <c r="H350" s="88"/>
    </row>
    <row r="351" s="80" customFormat="1" ht="12.75">
      <c r="H351" s="88"/>
    </row>
    <row r="352" s="80" customFormat="1" ht="12.75">
      <c r="H352" s="88"/>
    </row>
    <row r="353" s="80" customFormat="1" ht="12.75">
      <c r="H353" s="88"/>
    </row>
    <row r="354" s="80" customFormat="1" ht="12.75">
      <c r="H354" s="88"/>
    </row>
    <row r="355" s="80" customFormat="1" ht="12.75">
      <c r="H355" s="88"/>
    </row>
    <row r="356" s="80" customFormat="1" ht="12.75">
      <c r="H356" s="88"/>
    </row>
    <row r="357" s="80" customFormat="1" ht="12.75">
      <c r="H357" s="88"/>
    </row>
    <row r="358" s="80" customFormat="1" ht="12.75">
      <c r="H358" s="88"/>
    </row>
    <row r="359" s="80" customFormat="1" ht="12.75">
      <c r="H359" s="88"/>
    </row>
    <row r="360" s="80" customFormat="1" ht="12.75">
      <c r="H360" s="88"/>
    </row>
    <row r="361" s="80" customFormat="1" ht="12.75">
      <c r="H361" s="88"/>
    </row>
    <row r="362" s="80" customFormat="1" ht="12.75">
      <c r="H362" s="88"/>
    </row>
    <row r="363" s="80" customFormat="1" ht="12.75">
      <c r="H363" s="88"/>
    </row>
    <row r="364" s="80" customFormat="1" ht="12.75">
      <c r="H364" s="88"/>
    </row>
    <row r="365" s="80" customFormat="1" ht="12.75">
      <c r="H365" s="88"/>
    </row>
    <row r="366" s="80" customFormat="1" ht="12.75">
      <c r="H366" s="88"/>
    </row>
    <row r="367" s="80" customFormat="1" ht="12.75">
      <c r="H367" s="88"/>
    </row>
    <row r="368" s="80" customFormat="1" ht="12.75">
      <c r="H368" s="88"/>
    </row>
    <row r="369" s="80" customFormat="1" ht="12.75">
      <c r="H369" s="88"/>
    </row>
    <row r="370" s="80" customFormat="1" ht="12.75">
      <c r="H370" s="88"/>
    </row>
    <row r="371" s="80" customFormat="1" ht="12.75">
      <c r="H371" s="88"/>
    </row>
    <row r="372" s="80" customFormat="1" ht="12.75">
      <c r="H372" s="88"/>
    </row>
    <row r="373" s="80" customFormat="1" ht="12.75">
      <c r="H373" s="88"/>
    </row>
    <row r="374" s="80" customFormat="1" ht="12.75">
      <c r="H374" s="88"/>
    </row>
    <row r="375" s="80" customFormat="1" ht="12.75">
      <c r="H375" s="88"/>
    </row>
    <row r="376" s="80" customFormat="1" ht="12.75">
      <c r="H376" s="88"/>
    </row>
    <row r="377" s="80" customFormat="1" ht="12.75">
      <c r="H377" s="88"/>
    </row>
    <row r="378" s="80" customFormat="1" ht="12.75">
      <c r="H378" s="88"/>
    </row>
    <row r="379" s="80" customFormat="1" ht="12.75">
      <c r="H379" s="88"/>
    </row>
    <row r="380" s="80" customFormat="1" ht="12.75">
      <c r="H380" s="88"/>
    </row>
    <row r="381" s="80" customFormat="1" ht="12.75">
      <c r="H381" s="88"/>
    </row>
    <row r="382" s="80" customFormat="1" ht="12.75">
      <c r="H382" s="88"/>
    </row>
    <row r="383" s="80" customFormat="1" ht="12.75">
      <c r="H383" s="88"/>
    </row>
    <row r="384" s="80" customFormat="1" ht="12.75">
      <c r="H384" s="88"/>
    </row>
    <row r="385" s="80" customFormat="1" ht="12.75">
      <c r="H385" s="88"/>
    </row>
    <row r="386" s="80" customFormat="1" ht="12.75">
      <c r="H386" s="88"/>
    </row>
    <row r="387" s="80" customFormat="1" ht="12.75">
      <c r="H387" s="88"/>
    </row>
    <row r="388" s="80" customFormat="1" ht="12.75">
      <c r="H388" s="88"/>
    </row>
    <row r="389" s="80" customFormat="1" ht="12.75">
      <c r="H389" s="88"/>
    </row>
    <row r="390" s="80" customFormat="1" ht="12.75">
      <c r="H390" s="88"/>
    </row>
    <row r="391" s="80" customFormat="1" ht="12.75">
      <c r="H391" s="88"/>
    </row>
    <row r="392" s="80" customFormat="1" ht="12.75">
      <c r="H392" s="88"/>
    </row>
    <row r="393" s="80" customFormat="1" ht="12.75">
      <c r="H393" s="88"/>
    </row>
    <row r="394" s="80" customFormat="1" ht="12.75">
      <c r="H394" s="88"/>
    </row>
    <row r="395" s="80" customFormat="1" ht="12.75">
      <c r="H395" s="88"/>
    </row>
    <row r="396" s="80" customFormat="1" ht="12.75">
      <c r="H396" s="88"/>
    </row>
    <row r="397" s="80" customFormat="1" ht="12.75">
      <c r="H397" s="88"/>
    </row>
    <row r="398" s="80" customFormat="1" ht="12.75">
      <c r="H398" s="88"/>
    </row>
    <row r="399" s="80" customFormat="1" ht="12.75">
      <c r="H399" s="88"/>
    </row>
    <row r="400" s="80" customFormat="1" ht="12.75">
      <c r="H400" s="88"/>
    </row>
    <row r="401" s="80" customFormat="1" ht="12.75">
      <c r="H401" s="88"/>
    </row>
    <row r="402" s="80" customFormat="1" ht="12.75">
      <c r="H402" s="88"/>
    </row>
    <row r="403" s="80" customFormat="1" ht="12.75">
      <c r="H403" s="88"/>
    </row>
    <row r="404" s="80" customFormat="1" ht="12.75">
      <c r="H404" s="88"/>
    </row>
    <row r="405" s="80" customFormat="1" ht="12.75">
      <c r="H405" s="88"/>
    </row>
    <row r="406" s="80" customFormat="1" ht="12.75">
      <c r="H406" s="88"/>
    </row>
    <row r="407" s="80" customFormat="1" ht="12.75">
      <c r="H407" s="88"/>
    </row>
    <row r="408" s="80" customFormat="1" ht="12.75">
      <c r="H408" s="88"/>
    </row>
    <row r="409" s="80" customFormat="1" ht="12.75">
      <c r="H409" s="88"/>
    </row>
    <row r="410" s="80" customFormat="1" ht="12.75">
      <c r="H410" s="88"/>
    </row>
    <row r="411" s="80" customFormat="1" ht="12.75">
      <c r="H411" s="88"/>
    </row>
    <row r="412" s="80" customFormat="1" ht="12.75">
      <c r="H412" s="88"/>
    </row>
    <row r="413" s="80" customFormat="1" ht="12.75">
      <c r="H413" s="88"/>
    </row>
    <row r="414" s="80" customFormat="1" ht="12.75">
      <c r="H414" s="88"/>
    </row>
    <row r="415" s="80" customFormat="1" ht="12.75">
      <c r="H415" s="88"/>
    </row>
    <row r="416" s="80" customFormat="1" ht="12.75">
      <c r="H416" s="88"/>
    </row>
    <row r="417" s="80" customFormat="1" ht="12.75">
      <c r="H417" s="88"/>
    </row>
    <row r="418" s="80" customFormat="1" ht="12.75">
      <c r="H418" s="88"/>
    </row>
    <row r="419" s="80" customFormat="1" ht="12.75">
      <c r="H419" s="88"/>
    </row>
    <row r="420" s="80" customFormat="1" ht="12.75">
      <c r="H420" s="88"/>
    </row>
    <row r="421" s="80" customFormat="1" ht="12.75">
      <c r="H421" s="88"/>
    </row>
    <row r="422" s="80" customFormat="1" ht="12.75">
      <c r="H422" s="88"/>
    </row>
    <row r="423" s="80" customFormat="1" ht="12.75">
      <c r="H423" s="88"/>
    </row>
    <row r="424" s="80" customFormat="1" ht="12.75">
      <c r="H424" s="88"/>
    </row>
    <row r="425" s="80" customFormat="1" ht="12.75">
      <c r="H425" s="88"/>
    </row>
    <row r="426" s="80" customFormat="1" ht="12.75">
      <c r="H426" s="88"/>
    </row>
    <row r="427" s="80" customFormat="1" ht="12.75">
      <c r="H427" s="88"/>
    </row>
    <row r="428" s="80" customFormat="1" ht="12.75">
      <c r="H428" s="88"/>
    </row>
    <row r="429" s="80" customFormat="1" ht="12.75">
      <c r="H429" s="88"/>
    </row>
    <row r="430" s="80" customFormat="1" ht="12.75">
      <c r="H430" s="88"/>
    </row>
    <row r="431" s="80" customFormat="1" ht="12.75">
      <c r="H431" s="88"/>
    </row>
    <row r="432" s="80" customFormat="1" ht="12.75">
      <c r="H432" s="88"/>
    </row>
    <row r="433" s="80" customFormat="1" ht="12.75">
      <c r="H433" s="88"/>
    </row>
    <row r="434" s="80" customFormat="1" ht="12.75">
      <c r="H434" s="88"/>
    </row>
    <row r="435" s="80" customFormat="1" ht="12.75">
      <c r="H435" s="88"/>
    </row>
    <row r="436" s="80" customFormat="1" ht="12.75">
      <c r="H436" s="88"/>
    </row>
    <row r="437" s="80" customFormat="1" ht="12.75">
      <c r="H437" s="88"/>
    </row>
    <row r="438" s="80" customFormat="1" ht="12.75">
      <c r="H438" s="88"/>
    </row>
    <row r="439" s="80" customFormat="1" ht="12.75">
      <c r="H439" s="88"/>
    </row>
    <row r="440" s="80" customFormat="1" ht="12.75">
      <c r="H440" s="88"/>
    </row>
    <row r="441" s="80" customFormat="1" ht="12.75">
      <c r="H441" s="88"/>
    </row>
    <row r="442" s="80" customFormat="1" ht="12.75">
      <c r="H442" s="88"/>
    </row>
    <row r="443" s="80" customFormat="1" ht="12.75">
      <c r="H443" s="88"/>
    </row>
    <row r="444" s="80" customFormat="1" ht="12.75">
      <c r="H444" s="88"/>
    </row>
    <row r="445" s="80" customFormat="1" ht="12.75">
      <c r="H445" s="88"/>
    </row>
    <row r="446" s="80" customFormat="1" ht="12.75">
      <c r="H446" s="88"/>
    </row>
    <row r="447" s="80" customFormat="1" ht="12.75">
      <c r="H447" s="88"/>
    </row>
    <row r="448" s="80" customFormat="1" ht="12.75">
      <c r="H448" s="88"/>
    </row>
    <row r="449" s="80" customFormat="1" ht="12.75">
      <c r="H449" s="88"/>
    </row>
    <row r="450" s="80" customFormat="1" ht="12.75">
      <c r="H450" s="88"/>
    </row>
    <row r="451" s="80" customFormat="1" ht="12.75">
      <c r="H451" s="88"/>
    </row>
    <row r="452" s="80" customFormat="1" ht="12.75">
      <c r="H452" s="88"/>
    </row>
    <row r="453" s="80" customFormat="1" ht="12.75">
      <c r="H453" s="88"/>
    </row>
    <row r="454" s="80" customFormat="1" ht="12.75">
      <c r="H454" s="88"/>
    </row>
    <row r="455" s="80" customFormat="1" ht="12.75">
      <c r="H455" s="88"/>
    </row>
    <row r="456" s="80" customFormat="1" ht="12.75">
      <c r="H456" s="88"/>
    </row>
    <row r="457" s="80" customFormat="1" ht="12.75">
      <c r="H457" s="88"/>
    </row>
    <row r="458" s="80" customFormat="1" ht="12.75">
      <c r="H458" s="88"/>
    </row>
    <row r="459" s="80" customFormat="1" ht="12.75">
      <c r="H459" s="88"/>
    </row>
    <row r="460" s="80" customFormat="1" ht="12.75">
      <c r="H460" s="88"/>
    </row>
    <row r="461" s="80" customFormat="1" ht="12.75">
      <c r="H461" s="88"/>
    </row>
    <row r="462" s="80" customFormat="1" ht="12.75">
      <c r="H462" s="88"/>
    </row>
    <row r="463" s="80" customFormat="1" ht="12.75">
      <c r="H463" s="88"/>
    </row>
    <row r="464" s="80" customFormat="1" ht="12.75">
      <c r="H464" s="88"/>
    </row>
    <row r="465" s="80" customFormat="1" ht="12.75">
      <c r="H465" s="88"/>
    </row>
    <row r="466" s="80" customFormat="1" ht="12.75">
      <c r="H466" s="88"/>
    </row>
    <row r="467" s="80" customFormat="1" ht="12.75">
      <c r="H467" s="88"/>
    </row>
    <row r="468" s="80" customFormat="1" ht="12.75">
      <c r="H468" s="88"/>
    </row>
    <row r="469" s="80" customFormat="1" ht="12.75">
      <c r="H469" s="88"/>
    </row>
    <row r="470" s="80" customFormat="1" ht="12.75">
      <c r="H470" s="88"/>
    </row>
    <row r="471" s="80" customFormat="1" ht="12.75">
      <c r="H471" s="88"/>
    </row>
    <row r="472" s="80" customFormat="1" ht="12.75">
      <c r="H472" s="88"/>
    </row>
    <row r="473" s="80" customFormat="1" ht="12.75">
      <c r="H473" s="88"/>
    </row>
    <row r="474" s="80" customFormat="1" ht="12.75">
      <c r="H474" s="88"/>
    </row>
    <row r="475" s="80" customFormat="1" ht="12.75">
      <c r="H475" s="88"/>
    </row>
    <row r="476" s="80" customFormat="1" ht="12.75">
      <c r="H476" s="88"/>
    </row>
    <row r="477" s="80" customFormat="1" ht="12.75">
      <c r="H477" s="88"/>
    </row>
    <row r="478" s="80" customFormat="1" ht="12.75">
      <c r="H478" s="88"/>
    </row>
    <row r="479" s="80" customFormat="1" ht="12.75">
      <c r="H479" s="88"/>
    </row>
    <row r="480" s="80" customFormat="1" ht="12.75">
      <c r="H480" s="88"/>
    </row>
    <row r="481" s="80" customFormat="1" ht="12.75">
      <c r="H481" s="88"/>
    </row>
    <row r="482" s="80" customFormat="1" ht="12.75">
      <c r="H482" s="88"/>
    </row>
    <row r="483" s="80" customFormat="1" ht="12.75">
      <c r="H483" s="88"/>
    </row>
    <row r="484" s="80" customFormat="1" ht="12.75">
      <c r="H484" s="88"/>
    </row>
    <row r="485" s="80" customFormat="1" ht="12.75">
      <c r="H485" s="88"/>
    </row>
    <row r="486" s="80" customFormat="1" ht="12.75">
      <c r="H486" s="88"/>
    </row>
    <row r="487" s="80" customFormat="1" ht="12.75">
      <c r="H487" s="88"/>
    </row>
    <row r="488" s="80" customFormat="1" ht="12.75">
      <c r="H488" s="88"/>
    </row>
    <row r="489" s="80" customFormat="1" ht="12.75">
      <c r="H489" s="88"/>
    </row>
    <row r="490" s="80" customFormat="1" ht="12.75">
      <c r="H490" s="88"/>
    </row>
    <row r="491" s="80" customFormat="1" ht="12.75">
      <c r="H491" s="88"/>
    </row>
    <row r="492" s="80" customFormat="1" ht="12.75">
      <c r="H492" s="88"/>
    </row>
    <row r="493" s="80" customFormat="1" ht="12.75">
      <c r="H493" s="88"/>
    </row>
    <row r="494" s="80" customFormat="1" ht="12.75">
      <c r="H494" s="88"/>
    </row>
    <row r="495" s="80" customFormat="1" ht="12.75">
      <c r="H495" s="88"/>
    </row>
    <row r="496" s="80" customFormat="1" ht="12.75">
      <c r="H496" s="88"/>
    </row>
    <row r="497" s="80" customFormat="1" ht="12.75">
      <c r="H497" s="88"/>
    </row>
    <row r="498" s="80" customFormat="1" ht="12.75">
      <c r="H498" s="88"/>
    </row>
    <row r="499" s="80" customFormat="1" ht="12.75">
      <c r="H499" s="88"/>
    </row>
    <row r="500" s="80" customFormat="1" ht="12.75">
      <c r="H500" s="88"/>
    </row>
    <row r="501" s="80" customFormat="1" ht="12.75">
      <c r="H501" s="88"/>
    </row>
    <row r="502" s="80" customFormat="1" ht="12.75">
      <c r="H502" s="88"/>
    </row>
    <row r="503" s="80" customFormat="1" ht="12.75">
      <c r="H503" s="88"/>
    </row>
    <row r="504" s="80" customFormat="1" ht="12.75">
      <c r="H504" s="88"/>
    </row>
    <row r="505" s="80" customFormat="1" ht="12.75">
      <c r="H505" s="88"/>
    </row>
    <row r="506" s="80" customFormat="1" ht="12.75">
      <c r="H506" s="88"/>
    </row>
    <row r="507" s="80" customFormat="1" ht="12.75">
      <c r="H507" s="88"/>
    </row>
    <row r="508" s="80" customFormat="1" ht="12.75">
      <c r="H508" s="88"/>
    </row>
    <row r="509" s="80" customFormat="1" ht="12.75">
      <c r="H509" s="88"/>
    </row>
    <row r="510" s="80" customFormat="1" ht="12.75">
      <c r="H510" s="88"/>
    </row>
    <row r="511" s="80" customFormat="1" ht="12.75">
      <c r="H511" s="88"/>
    </row>
    <row r="512" s="80" customFormat="1" ht="12.75">
      <c r="H512" s="88"/>
    </row>
    <row r="513" s="80" customFormat="1" ht="12.75">
      <c r="H513" s="88"/>
    </row>
    <row r="514" s="80" customFormat="1" ht="12.75">
      <c r="H514" s="88"/>
    </row>
    <row r="515" s="80" customFormat="1" ht="12.75">
      <c r="H515" s="88"/>
    </row>
    <row r="516" s="80" customFormat="1" ht="12.75">
      <c r="H516" s="88"/>
    </row>
    <row r="517" s="80" customFormat="1" ht="12.75">
      <c r="H517" s="88"/>
    </row>
    <row r="518" s="80" customFormat="1" ht="12.75">
      <c r="H518" s="88"/>
    </row>
    <row r="519" s="80" customFormat="1" ht="12.75">
      <c r="H519" s="88"/>
    </row>
    <row r="520" s="80" customFormat="1" ht="12.75">
      <c r="H520" s="88"/>
    </row>
    <row r="521" s="80" customFormat="1" ht="12.75">
      <c r="H521" s="88"/>
    </row>
    <row r="522" s="80" customFormat="1" ht="12.75">
      <c r="H522" s="88"/>
    </row>
    <row r="523" s="80" customFormat="1" ht="12.75">
      <c r="H523" s="88"/>
    </row>
    <row r="524" s="80" customFormat="1" ht="12.75">
      <c r="H524" s="88"/>
    </row>
    <row r="525" s="80" customFormat="1" ht="12.75">
      <c r="H525" s="88"/>
    </row>
    <row r="526" s="80" customFormat="1" ht="12.75">
      <c r="H526" s="88"/>
    </row>
    <row r="527" s="80" customFormat="1" ht="12.75">
      <c r="H527" s="88"/>
    </row>
    <row r="528" s="80" customFormat="1" ht="12.75">
      <c r="H528" s="88"/>
    </row>
    <row r="529" s="80" customFormat="1" ht="12.75">
      <c r="H529" s="88"/>
    </row>
    <row r="530" s="80" customFormat="1" ht="12.75">
      <c r="H530" s="88"/>
    </row>
    <row r="531" s="80" customFormat="1" ht="12.75">
      <c r="H531" s="88"/>
    </row>
    <row r="532" s="80" customFormat="1" ht="12.75">
      <c r="H532" s="88"/>
    </row>
    <row r="533" s="80" customFormat="1" ht="12.75">
      <c r="H533" s="88"/>
    </row>
    <row r="534" s="80" customFormat="1" ht="12.75">
      <c r="H534" s="88"/>
    </row>
    <row r="535" s="80" customFormat="1" ht="12.75">
      <c r="H535" s="88"/>
    </row>
    <row r="536" s="80" customFormat="1" ht="12.75">
      <c r="H536" s="88"/>
    </row>
    <row r="537" s="80" customFormat="1" ht="12.75">
      <c r="H537" s="88"/>
    </row>
    <row r="538" s="80" customFormat="1" ht="12.75">
      <c r="H538" s="88"/>
    </row>
    <row r="539" s="80" customFormat="1" ht="12.75">
      <c r="H539" s="88"/>
    </row>
    <row r="540" s="80" customFormat="1" ht="12.75">
      <c r="H540" s="88"/>
    </row>
    <row r="541" s="80" customFormat="1" ht="12.75">
      <c r="H541" s="88"/>
    </row>
    <row r="542" s="80" customFormat="1" ht="12.75">
      <c r="H542" s="88"/>
    </row>
    <row r="543" s="80" customFormat="1" ht="12.75">
      <c r="H543" s="88"/>
    </row>
    <row r="544" s="80" customFormat="1" ht="12.75">
      <c r="H544" s="88"/>
    </row>
    <row r="545" s="80" customFormat="1" ht="12.75">
      <c r="H545" s="88"/>
    </row>
    <row r="546" s="80" customFormat="1" ht="12.75">
      <c r="H546" s="88"/>
    </row>
    <row r="547" s="80" customFormat="1" ht="12.75">
      <c r="H547" s="88"/>
    </row>
    <row r="548" s="80" customFormat="1" ht="12.75">
      <c r="H548" s="88"/>
    </row>
    <row r="549" s="80" customFormat="1" ht="12.75">
      <c r="H549" s="88"/>
    </row>
    <row r="550" s="80" customFormat="1" ht="12.75">
      <c r="H550" s="88"/>
    </row>
    <row r="551" s="80" customFormat="1" ht="12.75">
      <c r="H551" s="88"/>
    </row>
    <row r="552" s="80" customFormat="1" ht="12.75">
      <c r="H552" s="88"/>
    </row>
    <row r="553" s="80" customFormat="1" ht="12.75">
      <c r="H553" s="88"/>
    </row>
    <row r="554" s="80" customFormat="1" ht="12.75">
      <c r="H554" s="88"/>
    </row>
    <row r="555" s="80" customFormat="1" ht="12.75">
      <c r="H555" s="88"/>
    </row>
    <row r="556" s="80" customFormat="1" ht="12.75">
      <c r="H556" s="88"/>
    </row>
    <row r="557" s="80" customFormat="1" ht="12.75">
      <c r="H557" s="88"/>
    </row>
    <row r="558" s="80" customFormat="1" ht="12.75">
      <c r="H558" s="88"/>
    </row>
    <row r="559" s="80" customFormat="1" ht="12.75">
      <c r="H559" s="88"/>
    </row>
    <row r="560" s="80" customFormat="1" ht="12.75">
      <c r="H560" s="88"/>
    </row>
    <row r="561" s="80" customFormat="1" ht="12.75">
      <c r="H561" s="88"/>
    </row>
    <row r="562" s="80" customFormat="1" ht="12.75">
      <c r="H562" s="88"/>
    </row>
    <row r="563" s="80" customFormat="1" ht="12.75">
      <c r="H563" s="88"/>
    </row>
    <row r="564" s="80" customFormat="1" ht="12.75">
      <c r="H564" s="88"/>
    </row>
    <row r="565" s="80" customFormat="1" ht="12.75">
      <c r="H565" s="88"/>
    </row>
    <row r="566" s="80" customFormat="1" ht="12.75">
      <c r="H566" s="88"/>
    </row>
    <row r="567" s="80" customFormat="1" ht="12.75">
      <c r="H567" s="88"/>
    </row>
    <row r="568" s="80" customFormat="1" ht="12.75">
      <c r="H568" s="88"/>
    </row>
    <row r="569" s="80" customFormat="1" ht="12.75">
      <c r="H569" s="88"/>
    </row>
    <row r="570" s="80" customFormat="1" ht="12.75">
      <c r="H570" s="88"/>
    </row>
    <row r="571" s="80" customFormat="1" ht="12.75">
      <c r="H571" s="88"/>
    </row>
    <row r="572" s="80" customFormat="1" ht="12.75">
      <c r="H572" s="88"/>
    </row>
    <row r="573" s="80" customFormat="1" ht="12.75">
      <c r="H573" s="88"/>
    </row>
    <row r="574" s="80" customFormat="1" ht="12.75">
      <c r="H574" s="88"/>
    </row>
    <row r="575" s="80" customFormat="1" ht="12.75">
      <c r="H575" s="88"/>
    </row>
    <row r="576" s="80" customFormat="1" ht="12.75">
      <c r="H576" s="88"/>
    </row>
    <row r="577" s="80" customFormat="1" ht="12.75">
      <c r="H577" s="88"/>
    </row>
    <row r="578" s="80" customFormat="1" ht="12.75">
      <c r="H578" s="88"/>
    </row>
    <row r="579" s="80" customFormat="1" ht="12.75">
      <c r="H579" s="88"/>
    </row>
    <row r="580" s="80" customFormat="1" ht="12.75">
      <c r="H580" s="88"/>
    </row>
    <row r="581" s="80" customFormat="1" ht="12.75">
      <c r="H581" s="88"/>
    </row>
    <row r="582" s="80" customFormat="1" ht="12.75">
      <c r="H582" s="88"/>
    </row>
    <row r="583" s="80" customFormat="1" ht="12.75">
      <c r="H583" s="88"/>
    </row>
    <row r="584" s="80" customFormat="1" ht="12.75">
      <c r="H584" s="88"/>
    </row>
    <row r="585" s="80" customFormat="1" ht="12.75">
      <c r="H585" s="88"/>
    </row>
    <row r="586" s="80" customFormat="1" ht="12.75">
      <c r="H586" s="88"/>
    </row>
    <row r="587" s="80" customFormat="1" ht="12.75">
      <c r="H587" s="88"/>
    </row>
    <row r="588" s="80" customFormat="1" ht="12.75">
      <c r="H588" s="88"/>
    </row>
    <row r="589" s="80" customFormat="1" ht="12.75">
      <c r="H589" s="88"/>
    </row>
    <row r="590" s="80" customFormat="1" ht="12.75">
      <c r="H590" s="88"/>
    </row>
    <row r="591" s="80" customFormat="1" ht="12.75">
      <c r="H591" s="88"/>
    </row>
    <row r="592" s="80" customFormat="1" ht="12.75">
      <c r="H592" s="88"/>
    </row>
    <row r="593" s="80" customFormat="1" ht="12.75">
      <c r="H593" s="88"/>
    </row>
    <row r="594" s="80" customFormat="1" ht="12.75">
      <c r="H594" s="88"/>
    </row>
    <row r="595" s="80" customFormat="1" ht="12.75">
      <c r="H595" s="88"/>
    </row>
    <row r="596" s="80" customFormat="1" ht="12.75">
      <c r="H596" s="88"/>
    </row>
    <row r="597" s="80" customFormat="1" ht="12.75">
      <c r="H597" s="88"/>
    </row>
    <row r="598" s="80" customFormat="1" ht="12.75">
      <c r="H598" s="88"/>
    </row>
    <row r="599" s="80" customFormat="1" ht="12.75">
      <c r="H599" s="88"/>
    </row>
    <row r="600" s="80" customFormat="1" ht="12.75">
      <c r="H600" s="88"/>
    </row>
    <row r="601" s="80" customFormat="1" ht="12.75">
      <c r="H601" s="88"/>
    </row>
    <row r="602" s="80" customFormat="1" ht="12.75">
      <c r="H602" s="88"/>
    </row>
    <row r="603" s="80" customFormat="1" ht="12.75">
      <c r="H603" s="88"/>
    </row>
    <row r="604" s="80" customFormat="1" ht="12.75">
      <c r="H604" s="88"/>
    </row>
    <row r="605" s="80" customFormat="1" ht="12.75">
      <c r="H605" s="88"/>
    </row>
    <row r="606" s="80" customFormat="1" ht="12.75">
      <c r="H606" s="88"/>
    </row>
    <row r="607" s="80" customFormat="1" ht="12.75">
      <c r="H607" s="88"/>
    </row>
    <row r="608" s="80" customFormat="1" ht="12.75">
      <c r="H608" s="88"/>
    </row>
    <row r="609" s="80" customFormat="1" ht="12.75">
      <c r="H609" s="88"/>
    </row>
    <row r="610" s="80" customFormat="1" ht="12.75">
      <c r="H610" s="88"/>
    </row>
    <row r="611" s="80" customFormat="1" ht="12.75">
      <c r="H611" s="88"/>
    </row>
    <row r="612" s="80" customFormat="1" ht="12.75">
      <c r="H612" s="88"/>
    </row>
    <row r="613" s="80" customFormat="1" ht="12.75">
      <c r="H613" s="88"/>
    </row>
    <row r="614" s="80" customFormat="1" ht="12.75">
      <c r="H614" s="88"/>
    </row>
    <row r="615" s="80" customFormat="1" ht="12.75">
      <c r="H615" s="88"/>
    </row>
    <row r="616" s="80" customFormat="1" ht="12.75">
      <c r="H616" s="88"/>
    </row>
    <row r="617" s="80" customFormat="1" ht="12.75">
      <c r="H617" s="88"/>
    </row>
    <row r="618" s="80" customFormat="1" ht="12.75">
      <c r="H618" s="88"/>
    </row>
    <row r="619" s="80" customFormat="1" ht="12.75">
      <c r="H619" s="88"/>
    </row>
    <row r="620" s="80" customFormat="1" ht="12.75">
      <c r="H620" s="88"/>
    </row>
    <row r="621" s="80" customFormat="1" ht="12.75">
      <c r="H621" s="88"/>
    </row>
    <row r="622" s="80" customFormat="1" ht="12.75">
      <c r="H622" s="88"/>
    </row>
    <row r="623" s="80" customFormat="1" ht="12.75">
      <c r="H623" s="88"/>
    </row>
    <row r="624" s="80" customFormat="1" ht="12.75">
      <c r="H624" s="88"/>
    </row>
    <row r="625" s="80" customFormat="1" ht="12.75">
      <c r="H625" s="88"/>
    </row>
    <row r="626" s="80" customFormat="1" ht="12.75">
      <c r="H626" s="88"/>
    </row>
    <row r="627" s="80" customFormat="1" ht="12.75">
      <c r="H627" s="88"/>
    </row>
    <row r="628" s="80" customFormat="1" ht="12.75">
      <c r="H628" s="88"/>
    </row>
    <row r="629" s="80" customFormat="1" ht="12.75">
      <c r="H629" s="88"/>
    </row>
    <row r="630" s="80" customFormat="1" ht="12.75">
      <c r="H630" s="88"/>
    </row>
    <row r="631" s="80" customFormat="1" ht="12.75">
      <c r="H631" s="88"/>
    </row>
    <row r="632" s="80" customFormat="1" ht="12.75">
      <c r="H632" s="88"/>
    </row>
    <row r="633" s="80" customFormat="1" ht="12.75">
      <c r="H633" s="88"/>
    </row>
    <row r="634" s="80" customFormat="1" ht="12.75">
      <c r="H634" s="88"/>
    </row>
    <row r="635" s="80" customFormat="1" ht="12.75">
      <c r="H635" s="88"/>
    </row>
    <row r="636" s="80" customFormat="1" ht="12.75">
      <c r="H636" s="88"/>
    </row>
    <row r="637" s="80" customFormat="1" ht="12.75">
      <c r="H637" s="88"/>
    </row>
    <row r="638" s="80" customFormat="1" ht="12.75">
      <c r="H638" s="88"/>
    </row>
    <row r="639" s="80" customFormat="1" ht="12.75">
      <c r="H639" s="88"/>
    </row>
    <row r="640" s="80" customFormat="1" ht="12.75">
      <c r="H640" s="88"/>
    </row>
    <row r="641" s="80" customFormat="1" ht="12.75">
      <c r="H641" s="88"/>
    </row>
    <row r="642" s="80" customFormat="1" ht="12.75">
      <c r="H642" s="88"/>
    </row>
    <row r="643" s="80" customFormat="1" ht="12.75">
      <c r="H643" s="88"/>
    </row>
    <row r="644" s="80" customFormat="1" ht="12.75">
      <c r="H644" s="88"/>
    </row>
    <row r="645" s="80" customFormat="1" ht="12.75">
      <c r="H645" s="88"/>
    </row>
    <row r="646" s="80" customFormat="1" ht="12.75">
      <c r="H646" s="88"/>
    </row>
    <row r="647" s="80" customFormat="1" ht="12.75">
      <c r="H647" s="88"/>
    </row>
    <row r="648" s="80" customFormat="1" ht="12.75">
      <c r="H648" s="88"/>
    </row>
    <row r="649" s="80" customFormat="1" ht="12.75">
      <c r="H649" s="88"/>
    </row>
    <row r="650" s="80" customFormat="1" ht="12.75">
      <c r="H650" s="88"/>
    </row>
    <row r="651" s="80" customFormat="1" ht="12.75">
      <c r="H651" s="88"/>
    </row>
    <row r="652" s="80" customFormat="1" ht="12.75">
      <c r="H652" s="88"/>
    </row>
    <row r="653" s="80" customFormat="1" ht="12.75">
      <c r="H653" s="88"/>
    </row>
    <row r="654" s="80" customFormat="1" ht="12.75">
      <c r="H654" s="88"/>
    </row>
    <row r="655" s="80" customFormat="1" ht="12.75">
      <c r="H655" s="88"/>
    </row>
    <row r="656" s="80" customFormat="1" ht="12.75">
      <c r="H656" s="88"/>
    </row>
    <row r="657" s="80" customFormat="1" ht="12.75">
      <c r="H657" s="88"/>
    </row>
    <row r="658" s="80" customFormat="1" ht="12.75">
      <c r="H658" s="88"/>
    </row>
    <row r="659" s="80" customFormat="1" ht="12.75">
      <c r="H659" s="88"/>
    </row>
    <row r="660" s="80" customFormat="1" ht="12.75">
      <c r="H660" s="88"/>
    </row>
    <row r="661" s="80" customFormat="1" ht="12.75">
      <c r="H661" s="88"/>
    </row>
    <row r="662" s="80" customFormat="1" ht="12.75">
      <c r="H662" s="88"/>
    </row>
    <row r="663" s="80" customFormat="1" ht="12.75">
      <c r="H663" s="88"/>
    </row>
    <row r="664" s="80" customFormat="1" ht="12.75">
      <c r="H664" s="88"/>
    </row>
    <row r="665" s="80" customFormat="1" ht="12.75">
      <c r="H665" s="88"/>
    </row>
  </sheetData>
  <mergeCells count="2">
    <mergeCell ref="A2:H2"/>
    <mergeCell ref="A1:I1"/>
  </mergeCells>
  <printOptions/>
  <pageMargins left="0.5" right="0.5" top="1" bottom="1" header="0.5" footer="0.5"/>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H425"/>
  <sheetViews>
    <sheetView zoomScaleSheetLayoutView="100" workbookViewId="0" topLeftCell="A34">
      <selection activeCell="E23" sqref="E23"/>
    </sheetView>
  </sheetViews>
  <sheetFormatPr defaultColWidth="9.140625" defaultRowHeight="12.75"/>
  <cols>
    <col min="1" max="1" width="3.28125" style="1" customWidth="1"/>
    <col min="2" max="2" width="3.7109375" style="1" customWidth="1"/>
    <col min="3" max="3" width="40.8515625" style="1" customWidth="1"/>
    <col min="4" max="4" width="5.7109375" style="1" customWidth="1"/>
    <col min="5" max="5" width="16.28125" style="92" bestFit="1" customWidth="1"/>
    <col min="6" max="6" width="6.8515625" style="1" customWidth="1"/>
    <col min="7" max="7" width="16.28125" style="93" customWidth="1"/>
    <col min="8" max="16384" width="9.140625" style="1" customWidth="1"/>
  </cols>
  <sheetData>
    <row r="1" spans="1:8" ht="15">
      <c r="A1" s="182" t="s">
        <v>67</v>
      </c>
      <c r="B1" s="182"/>
      <c r="C1" s="182"/>
      <c r="D1" s="182"/>
      <c r="E1" s="182"/>
      <c r="F1" s="182"/>
      <c r="G1" s="182"/>
      <c r="H1" s="182"/>
    </row>
    <row r="2" spans="1:8" ht="13.5">
      <c r="A2" s="183"/>
      <c r="B2" s="183"/>
      <c r="C2" s="183"/>
      <c r="D2" s="183"/>
      <c r="E2" s="183"/>
      <c r="F2" s="183"/>
      <c r="G2" s="183"/>
      <c r="H2" s="8"/>
    </row>
    <row r="3" spans="1:8" ht="12.75" customHeight="1">
      <c r="A3" s="89"/>
      <c r="B3" s="89"/>
      <c r="C3" s="89"/>
      <c r="D3" s="89"/>
      <c r="E3" s="90"/>
      <c r="F3" s="89"/>
      <c r="G3" s="90"/>
      <c r="H3" s="8"/>
    </row>
    <row r="4" spans="1:7" ht="13.5">
      <c r="A4" s="70" t="s">
        <v>84</v>
      </c>
      <c r="B4" s="2"/>
      <c r="C4" s="2"/>
      <c r="D4" s="2"/>
      <c r="E4" s="90"/>
      <c r="F4" s="2"/>
      <c r="G4" s="91"/>
    </row>
    <row r="5" spans="1:7" ht="13.5">
      <c r="A5" s="70" t="s">
        <v>85</v>
      </c>
      <c r="B5" s="2"/>
      <c r="C5" s="2"/>
      <c r="D5" s="2"/>
      <c r="E5" s="90"/>
      <c r="F5" s="2"/>
      <c r="G5" s="91"/>
    </row>
    <row r="6" ht="12.75">
      <c r="A6" s="7"/>
    </row>
    <row r="7" spans="5:7" ht="12.75">
      <c r="E7" s="94" t="s">
        <v>86</v>
      </c>
      <c r="F7" s="95"/>
      <c r="G7" s="94" t="s">
        <v>46</v>
      </c>
    </row>
    <row r="8" spans="5:7" s="6" customFormat="1" ht="12.75">
      <c r="E8" s="96" t="s">
        <v>3</v>
      </c>
      <c r="F8" s="97"/>
      <c r="G8" s="96" t="s">
        <v>87</v>
      </c>
    </row>
    <row r="9" spans="5:7" s="6" customFormat="1" ht="12.75">
      <c r="E9" s="96"/>
      <c r="F9" s="97"/>
      <c r="G9" s="98"/>
    </row>
    <row r="10" spans="5:7" s="6" customFormat="1" ht="12.75">
      <c r="E10" s="99" t="s">
        <v>8</v>
      </c>
      <c r="G10" s="99" t="s">
        <v>8</v>
      </c>
    </row>
    <row r="11" spans="1:7" s="8" customFormat="1" ht="12.75">
      <c r="A11" s="53" t="s">
        <v>88</v>
      </c>
      <c r="B11" s="100"/>
      <c r="C11" s="100"/>
      <c r="D11" s="100"/>
      <c r="E11" s="101"/>
      <c r="F11" s="100"/>
      <c r="G11" s="101"/>
    </row>
    <row r="12" spans="2:7" s="8" customFormat="1" ht="12.75">
      <c r="B12" s="100" t="s">
        <v>89</v>
      </c>
      <c r="C12" s="100"/>
      <c r="D12" s="100"/>
      <c r="E12" s="16">
        <v>-35</v>
      </c>
      <c r="F12" s="12"/>
      <c r="G12" s="16">
        <v>97</v>
      </c>
    </row>
    <row r="13" spans="2:7" s="8" customFormat="1" ht="12.75">
      <c r="B13" s="100"/>
      <c r="C13" s="100"/>
      <c r="D13" s="100"/>
      <c r="E13" s="16"/>
      <c r="F13" s="12"/>
      <c r="G13" s="16"/>
    </row>
    <row r="14" spans="2:7" s="8" customFormat="1" ht="12.75">
      <c r="B14" s="100" t="s">
        <v>90</v>
      </c>
      <c r="C14" s="100"/>
      <c r="D14" s="100"/>
      <c r="E14" s="16"/>
      <c r="F14" s="12"/>
      <c r="G14" s="16"/>
    </row>
    <row r="15" spans="2:7" s="8" customFormat="1" ht="12.75" hidden="1">
      <c r="B15" s="100"/>
      <c r="C15" s="100" t="s">
        <v>91</v>
      </c>
      <c r="D15" s="100"/>
      <c r="E15" s="16">
        <v>0</v>
      </c>
      <c r="F15" s="12"/>
      <c r="G15" s="16">
        <v>687</v>
      </c>
    </row>
    <row r="16" spans="2:7" s="8" customFormat="1" ht="12.75">
      <c r="B16" s="100"/>
      <c r="C16" s="100" t="s">
        <v>92</v>
      </c>
      <c r="D16" s="100"/>
      <c r="E16" s="16">
        <f>+'[1]CF-WK'!H17+'[1]CF-WK'!H18</f>
        <v>153.06354000000397</v>
      </c>
      <c r="F16" s="12"/>
      <c r="G16" s="16">
        <v>153</v>
      </c>
    </row>
    <row r="17" spans="2:7" s="8" customFormat="1" ht="12.75" hidden="1">
      <c r="B17" s="100"/>
      <c r="C17" s="100" t="s">
        <v>93</v>
      </c>
      <c r="D17" s="100"/>
      <c r="E17" s="16">
        <v>0</v>
      </c>
      <c r="F17" s="12"/>
      <c r="G17" s="16">
        <v>240</v>
      </c>
    </row>
    <row r="18" spans="2:7" s="8" customFormat="1" ht="12.75">
      <c r="B18" s="100"/>
      <c r="C18" s="100" t="s">
        <v>94</v>
      </c>
      <c r="D18" s="100"/>
      <c r="E18" s="35">
        <v>110</v>
      </c>
      <c r="F18" s="12"/>
      <c r="G18" s="35">
        <v>215</v>
      </c>
    </row>
    <row r="19" spans="2:7" s="8" customFormat="1" ht="12.75">
      <c r="B19" s="100" t="s">
        <v>95</v>
      </c>
      <c r="C19" s="100"/>
      <c r="D19" s="100"/>
      <c r="E19" s="16">
        <f>SUM(E12:E18)</f>
        <v>228.06354000000397</v>
      </c>
      <c r="F19" s="12"/>
      <c r="G19" s="16">
        <f>SUM(G18,G16,G12)</f>
        <v>465</v>
      </c>
    </row>
    <row r="20" spans="2:7" s="8" customFormat="1" ht="12.75">
      <c r="B20" s="100"/>
      <c r="C20" s="100"/>
      <c r="D20" s="100"/>
      <c r="E20" s="16"/>
      <c r="F20" s="12"/>
      <c r="G20" s="16"/>
    </row>
    <row r="21" spans="2:7" s="8" customFormat="1" ht="12.75">
      <c r="B21" s="100" t="s">
        <v>96</v>
      </c>
      <c r="C21" s="100"/>
      <c r="D21" s="100"/>
      <c r="E21" s="16"/>
      <c r="F21" s="12"/>
      <c r="G21" s="16"/>
    </row>
    <row r="22" spans="2:7" s="8" customFormat="1" ht="12.75">
      <c r="B22" s="100"/>
      <c r="C22" s="100" t="s">
        <v>97</v>
      </c>
      <c r="D22" s="100"/>
      <c r="E22" s="16">
        <f>+'[1]CF-WK'!G25+'[1]CF-WK'!G26+'[1]CF-WK'!G27-'[1]CF-WK'!E25-'[1]CF-WK'!E26-'[1]CF-WK'!E27</f>
        <v>-1038.551489999999</v>
      </c>
      <c r="F22" s="12"/>
      <c r="G22" s="16">
        <v>4476</v>
      </c>
    </row>
    <row r="23" spans="2:7" s="8" customFormat="1" ht="12.75">
      <c r="B23" s="100"/>
      <c r="C23" s="100" t="s">
        <v>98</v>
      </c>
      <c r="D23" s="100"/>
      <c r="E23" s="16">
        <f>+'[1]CF-WK'!E43+'[1]CF-WK'!E44-'[1]CF-WK'!G43-'[1]CF-WK'!G44-1</f>
        <v>1496.9994700000007</v>
      </c>
      <c r="F23" s="12"/>
      <c r="G23" s="16">
        <v>-4798</v>
      </c>
    </row>
    <row r="24" spans="2:7" s="8" customFormat="1" ht="12.75">
      <c r="B24" s="100"/>
      <c r="C24" s="100"/>
      <c r="D24" s="100"/>
      <c r="E24" s="35"/>
      <c r="F24" s="12"/>
      <c r="G24" s="35"/>
    </row>
    <row r="25" spans="2:7" s="8" customFormat="1" ht="12.75">
      <c r="B25" s="102" t="s">
        <v>99</v>
      </c>
      <c r="C25" s="100"/>
      <c r="D25" s="100"/>
      <c r="E25" s="16">
        <f>SUM(E19:E24)</f>
        <v>686.5115200000057</v>
      </c>
      <c r="F25" s="12"/>
      <c r="G25" s="16">
        <f>G23+G22+G19</f>
        <v>143</v>
      </c>
    </row>
    <row r="26" spans="2:7" s="8" customFormat="1" ht="12.75">
      <c r="B26" s="100"/>
      <c r="C26" s="100"/>
      <c r="D26" s="100"/>
      <c r="E26" s="16"/>
      <c r="F26" s="12"/>
      <c r="G26" s="16"/>
    </row>
    <row r="27" spans="2:7" s="8" customFormat="1" ht="12.75">
      <c r="B27" s="100" t="s">
        <v>100</v>
      </c>
      <c r="C27" s="100"/>
      <c r="D27" s="100"/>
      <c r="E27" s="16">
        <v>-110</v>
      </c>
      <c r="F27" s="12"/>
      <c r="G27" s="16">
        <v>-215</v>
      </c>
    </row>
    <row r="28" spans="2:7" s="8" customFormat="1" ht="12.75">
      <c r="B28" s="103" t="s">
        <v>101</v>
      </c>
      <c r="C28" s="100"/>
      <c r="D28" s="100"/>
      <c r="E28" s="16">
        <v>0</v>
      </c>
      <c r="F28" s="12"/>
      <c r="G28" s="16">
        <v>-1</v>
      </c>
    </row>
    <row r="29" spans="2:7" s="8" customFormat="1" ht="12.75">
      <c r="B29" s="100"/>
      <c r="C29" s="100"/>
      <c r="D29" s="100"/>
      <c r="E29" s="16"/>
      <c r="F29" s="12"/>
      <c r="G29" s="16"/>
    </row>
    <row r="30" spans="2:7" s="8" customFormat="1" ht="12.75">
      <c r="B30" s="102" t="s">
        <v>102</v>
      </c>
      <c r="C30" s="100"/>
      <c r="D30" s="100"/>
      <c r="E30" s="104">
        <f>SUM(E25:E29)</f>
        <v>576.5115200000057</v>
      </c>
      <c r="F30" s="12"/>
      <c r="G30" s="104">
        <f>G28+G27+G25</f>
        <v>-73</v>
      </c>
    </row>
    <row r="31" spans="2:7" s="8" customFormat="1" ht="12.75">
      <c r="B31" s="100"/>
      <c r="C31" s="100"/>
      <c r="D31" s="100"/>
      <c r="E31" s="16"/>
      <c r="F31" s="12"/>
      <c r="G31" s="16"/>
    </row>
    <row r="32" spans="2:7" s="8" customFormat="1" ht="12.75">
      <c r="B32" s="102" t="s">
        <v>103</v>
      </c>
      <c r="C32" s="100"/>
      <c r="D32" s="100"/>
      <c r="E32" s="16"/>
      <c r="F32" s="12"/>
      <c r="G32" s="16"/>
    </row>
    <row r="33" spans="2:7" s="8" customFormat="1" ht="12.75">
      <c r="B33" s="102"/>
      <c r="C33" s="100"/>
      <c r="D33" s="100"/>
      <c r="E33" s="16"/>
      <c r="F33" s="12"/>
      <c r="G33" s="16"/>
    </row>
    <row r="34" spans="2:7" s="8" customFormat="1" ht="12.75">
      <c r="B34" s="100" t="s">
        <v>104</v>
      </c>
      <c r="C34" s="100"/>
      <c r="D34" s="100"/>
      <c r="E34" s="16">
        <v>0</v>
      </c>
      <c r="F34" s="12"/>
      <c r="G34" s="16">
        <v>0</v>
      </c>
    </row>
    <row r="35" spans="2:7" s="8" customFormat="1" ht="12.75">
      <c r="B35" s="100" t="s">
        <v>105</v>
      </c>
      <c r="C35" s="100"/>
      <c r="D35" s="100"/>
      <c r="E35" s="16">
        <v>0</v>
      </c>
      <c r="F35" s="12"/>
      <c r="G35" s="16">
        <v>0</v>
      </c>
    </row>
    <row r="36" spans="2:7" s="8" customFormat="1" ht="12.75">
      <c r="B36" s="100" t="s">
        <v>106</v>
      </c>
      <c r="C36" s="100"/>
      <c r="D36" s="100"/>
      <c r="E36" s="16">
        <f>'[1]CBS'!AC42-6241+1</f>
        <v>-298</v>
      </c>
      <c r="F36" s="12"/>
      <c r="G36" s="16">
        <v>-170</v>
      </c>
    </row>
    <row r="37" spans="2:7" s="8" customFormat="1" ht="12.75">
      <c r="B37" s="100"/>
      <c r="C37" s="100"/>
      <c r="D37" s="100"/>
      <c r="E37" s="35"/>
      <c r="F37" s="12"/>
      <c r="G37" s="35"/>
    </row>
    <row r="38" spans="2:7" s="8" customFormat="1" ht="12.75">
      <c r="B38" s="102"/>
      <c r="C38" s="100"/>
      <c r="D38" s="100"/>
      <c r="E38" s="104">
        <f>SUM(E30:E37)</f>
        <v>278.5115200000057</v>
      </c>
      <c r="F38" s="12"/>
      <c r="G38" s="104">
        <f>SUM(G30:G37)</f>
        <v>-243</v>
      </c>
    </row>
    <row r="39" spans="2:7" s="8" customFormat="1" ht="12.75">
      <c r="B39" s="102"/>
      <c r="C39" s="100"/>
      <c r="D39" s="100"/>
      <c r="E39" s="16"/>
      <c r="F39" s="12"/>
      <c r="G39" s="16"/>
    </row>
    <row r="40" spans="1:7" s="8" customFormat="1" ht="12.75">
      <c r="A40" s="53"/>
      <c r="B40" s="102" t="s">
        <v>107</v>
      </c>
      <c r="C40" s="102"/>
      <c r="D40" s="102"/>
      <c r="E40" s="16"/>
      <c r="F40" s="12"/>
      <c r="G40" s="16"/>
    </row>
    <row r="41" spans="1:7" s="8" customFormat="1" ht="12.75">
      <c r="A41" s="53"/>
      <c r="B41" s="102"/>
      <c r="C41" s="102"/>
      <c r="D41" s="102"/>
      <c r="E41" s="16"/>
      <c r="F41" s="12"/>
      <c r="G41" s="16"/>
    </row>
    <row r="42" spans="1:7" s="8" customFormat="1" ht="12.75">
      <c r="A42" s="53"/>
      <c r="B42" s="100" t="s">
        <v>108</v>
      </c>
      <c r="C42" s="102"/>
      <c r="D42" s="102"/>
      <c r="E42" s="35">
        <v>0</v>
      </c>
      <c r="F42" s="12"/>
      <c r="G42" s="35">
        <v>0</v>
      </c>
    </row>
    <row r="43" spans="1:7" s="8" customFormat="1" ht="12.75">
      <c r="A43" s="53"/>
      <c r="B43" s="102"/>
      <c r="C43" s="102"/>
      <c r="D43" s="102"/>
      <c r="E43" s="16"/>
      <c r="F43" s="12"/>
      <c r="G43" s="16"/>
    </row>
    <row r="44" spans="1:8" s="8" customFormat="1" ht="12.75">
      <c r="A44" s="53" t="s">
        <v>109</v>
      </c>
      <c r="B44" s="102"/>
      <c r="C44" s="100"/>
      <c r="D44" s="100"/>
      <c r="E44" s="16">
        <f>SUM(E38+E43)</f>
        <v>278.5115200000057</v>
      </c>
      <c r="F44" s="16"/>
      <c r="G44" s="16">
        <f>SUM(G38+G43)</f>
        <v>-243</v>
      </c>
      <c r="H44" s="12"/>
    </row>
    <row r="45" spans="1:7" s="8" customFormat="1" ht="12.75">
      <c r="A45" s="53"/>
      <c r="B45" s="102"/>
      <c r="C45" s="100"/>
      <c r="D45" s="100"/>
      <c r="E45" s="16"/>
      <c r="F45" s="12"/>
      <c r="G45" s="16"/>
    </row>
    <row r="46" spans="1:7" s="8" customFormat="1" ht="12.75">
      <c r="A46" s="53" t="s">
        <v>110</v>
      </c>
      <c r="B46" s="102"/>
      <c r="C46" s="100"/>
      <c r="D46" s="100"/>
      <c r="E46" s="16">
        <v>-215</v>
      </c>
      <c r="F46" s="12"/>
      <c r="G46" s="16">
        <v>-161</v>
      </c>
    </row>
    <row r="47" spans="1:7" s="8" customFormat="1" ht="13.5" thickBot="1">
      <c r="A47" s="53" t="s">
        <v>111</v>
      </c>
      <c r="B47" s="102"/>
      <c r="C47" s="100"/>
      <c r="D47" s="100"/>
      <c r="E47" s="82">
        <f>SUM(E44:E46)</f>
        <v>63.5115200000057</v>
      </c>
      <c r="F47" s="12"/>
      <c r="G47" s="82">
        <f>G46+G44</f>
        <v>-404</v>
      </c>
    </row>
    <row r="48" spans="1:7" s="8" customFormat="1" ht="13.5" thickTop="1">
      <c r="A48" s="53"/>
      <c r="B48" s="102"/>
      <c r="C48" s="100"/>
      <c r="D48" s="100"/>
      <c r="E48" s="16"/>
      <c r="F48" s="12"/>
      <c r="G48" s="16"/>
    </row>
    <row r="49" spans="1:7" s="8" customFormat="1" ht="12.75">
      <c r="A49" s="53" t="s">
        <v>112</v>
      </c>
      <c r="B49" s="102"/>
      <c r="C49" s="100"/>
      <c r="D49" s="100"/>
      <c r="E49" s="16"/>
      <c r="F49" s="12"/>
      <c r="G49" s="16"/>
    </row>
    <row r="50" spans="1:7" s="8" customFormat="1" ht="12.75">
      <c r="A50" s="53"/>
      <c r="B50" s="102"/>
      <c r="C50" s="100"/>
      <c r="D50" s="100"/>
      <c r="E50" s="16"/>
      <c r="F50" s="12"/>
      <c r="G50" s="16"/>
    </row>
    <row r="51" spans="1:7" s="8" customFormat="1" ht="12.75">
      <c r="A51" s="53"/>
      <c r="B51" s="102"/>
      <c r="C51" s="100"/>
      <c r="D51" s="100"/>
      <c r="E51" s="94" t="s">
        <v>86</v>
      </c>
      <c r="F51" s="95"/>
      <c r="G51" s="94" t="s">
        <v>46</v>
      </c>
    </row>
    <row r="52" spans="1:7" s="8" customFormat="1" ht="12.75">
      <c r="A52" s="53"/>
      <c r="B52" s="102"/>
      <c r="C52" s="100"/>
      <c r="D52" s="100"/>
      <c r="E52" s="96" t="s">
        <v>3</v>
      </c>
      <c r="F52" s="97"/>
      <c r="G52" s="96" t="s">
        <v>87</v>
      </c>
    </row>
    <row r="53" spans="1:7" s="8" customFormat="1" ht="12.75">
      <c r="A53" s="53"/>
      <c r="B53" s="102"/>
      <c r="C53" s="100"/>
      <c r="D53" s="100"/>
      <c r="E53" s="96"/>
      <c r="F53" s="97"/>
      <c r="G53" s="98"/>
    </row>
    <row r="54" spans="1:7" s="8" customFormat="1" ht="12.75">
      <c r="A54" s="53"/>
      <c r="B54" s="102"/>
      <c r="C54" s="100"/>
      <c r="D54" s="100"/>
      <c r="E54" s="99" t="s">
        <v>8</v>
      </c>
      <c r="F54" s="6"/>
      <c r="G54" s="99" t="s">
        <v>8</v>
      </c>
    </row>
    <row r="55" spans="1:7" s="8" customFormat="1" ht="12.75">
      <c r="A55" s="53"/>
      <c r="B55" s="102"/>
      <c r="C55" s="100"/>
      <c r="D55" s="100"/>
      <c r="E55" s="99"/>
      <c r="F55" s="6"/>
      <c r="G55" s="99"/>
    </row>
    <row r="56" spans="1:7" s="8" customFormat="1" ht="12.75">
      <c r="A56" s="53" t="s">
        <v>21</v>
      </c>
      <c r="B56" s="102"/>
      <c r="C56" s="100"/>
      <c r="D56" s="100"/>
      <c r="E56" s="16">
        <v>119</v>
      </c>
      <c r="F56" s="12"/>
      <c r="G56" s="16">
        <v>41</v>
      </c>
    </row>
    <row r="57" spans="1:7" s="8" customFormat="1" ht="12.75">
      <c r="A57" s="53" t="s">
        <v>113</v>
      </c>
      <c r="B57" s="102"/>
      <c r="C57" s="100"/>
      <c r="D57" s="100"/>
      <c r="E57" s="16">
        <v>-55</v>
      </c>
      <c r="F57" s="12"/>
      <c r="G57" s="16">
        <v>-445</v>
      </c>
    </row>
    <row r="58" spans="1:7" s="8" customFormat="1" ht="13.5" thickBot="1">
      <c r="A58" s="53"/>
      <c r="B58" s="102"/>
      <c r="C58" s="100"/>
      <c r="D58" s="100"/>
      <c r="E58" s="82">
        <f>SUM(E56:E57)</f>
        <v>64</v>
      </c>
      <c r="F58" s="16"/>
      <c r="G58" s="82">
        <f>SUM(G56:G57)</f>
        <v>-404</v>
      </c>
    </row>
    <row r="59" spans="3:7" s="8" customFormat="1" ht="13.5" thickTop="1">
      <c r="C59" s="100"/>
      <c r="E59" s="105"/>
      <c r="G59" s="105"/>
    </row>
    <row r="60" spans="1:7" s="8" customFormat="1" ht="12.75">
      <c r="A60" s="8" t="s">
        <v>114</v>
      </c>
      <c r="E60" s="92"/>
      <c r="G60" s="92"/>
    </row>
    <row r="61" spans="1:7" s="8" customFormat="1" ht="12.75">
      <c r="A61" s="8" t="s">
        <v>115</v>
      </c>
      <c r="E61" s="92"/>
      <c r="G61" s="92"/>
    </row>
    <row r="62" spans="5:7" s="8" customFormat="1" ht="12.75">
      <c r="E62" s="92"/>
      <c r="G62" s="92"/>
    </row>
    <row r="63" spans="5:7" s="8" customFormat="1" ht="12.75">
      <c r="E63" s="92"/>
      <c r="G63" s="92"/>
    </row>
    <row r="64" spans="5:7" s="8" customFormat="1" ht="12.75">
      <c r="E64" s="92"/>
      <c r="G64" s="92"/>
    </row>
    <row r="65" spans="5:7" s="8" customFormat="1" ht="12.75">
      <c r="E65" s="92"/>
      <c r="G65" s="92"/>
    </row>
    <row r="66" spans="5:7" s="8" customFormat="1" ht="12.75">
      <c r="E66" s="92"/>
      <c r="G66" s="92"/>
    </row>
    <row r="67" spans="5:7" s="8" customFormat="1" ht="12.75">
      <c r="E67" s="92"/>
      <c r="G67" s="92"/>
    </row>
    <row r="68" spans="5:7" s="8" customFormat="1" ht="12.75">
      <c r="E68" s="92"/>
      <c r="G68" s="92"/>
    </row>
    <row r="69" spans="5:7" s="8" customFormat="1" ht="12.75">
      <c r="E69" s="92"/>
      <c r="G69" s="92"/>
    </row>
    <row r="70" spans="5:7" s="8" customFormat="1" ht="12.75">
      <c r="E70" s="92"/>
      <c r="G70" s="92"/>
    </row>
    <row r="71" spans="5:7" s="8" customFormat="1" ht="12.75">
      <c r="E71" s="92"/>
      <c r="G71" s="92"/>
    </row>
    <row r="72" spans="5:7" s="8" customFormat="1" ht="12.75">
      <c r="E72" s="92"/>
      <c r="G72" s="92"/>
    </row>
    <row r="73" spans="5:7" s="8" customFormat="1" ht="12.75">
      <c r="E73" s="92"/>
      <c r="G73" s="92"/>
    </row>
    <row r="74" spans="5:7" s="8" customFormat="1" ht="12.75">
      <c r="E74" s="92"/>
      <c r="G74" s="92"/>
    </row>
    <row r="75" spans="5:7" s="8" customFormat="1" ht="12.75">
      <c r="E75" s="92"/>
      <c r="G75" s="92"/>
    </row>
    <row r="76" spans="5:7" s="8" customFormat="1" ht="12.75">
      <c r="E76" s="92"/>
      <c r="G76" s="92"/>
    </row>
    <row r="77" spans="5:7" s="8" customFormat="1" ht="12.75">
      <c r="E77" s="92"/>
      <c r="G77" s="92"/>
    </row>
    <row r="78" spans="5:7" s="8" customFormat="1" ht="12.75">
      <c r="E78" s="92"/>
      <c r="G78" s="92"/>
    </row>
    <row r="79" spans="5:7" s="8" customFormat="1" ht="12.75">
      <c r="E79" s="92"/>
      <c r="G79" s="92"/>
    </row>
    <row r="80" spans="5:7" s="8" customFormat="1" ht="12.75">
      <c r="E80" s="92"/>
      <c r="G80" s="92"/>
    </row>
    <row r="81" spans="5:7" s="8" customFormat="1" ht="12.75">
      <c r="E81" s="92"/>
      <c r="G81" s="92"/>
    </row>
    <row r="82" spans="5:7" s="8" customFormat="1" ht="12.75">
      <c r="E82" s="92"/>
      <c r="G82" s="92"/>
    </row>
    <row r="83" spans="5:7" s="8" customFormat="1" ht="12.75">
      <c r="E83" s="92"/>
      <c r="G83" s="92"/>
    </row>
    <row r="84" spans="5:7" s="8" customFormat="1" ht="12.75">
      <c r="E84" s="92"/>
      <c r="G84" s="92"/>
    </row>
    <row r="85" spans="5:7" s="8" customFormat="1" ht="12.75">
      <c r="E85" s="92"/>
      <c r="G85" s="92"/>
    </row>
    <row r="86" spans="5:7" s="8" customFormat="1" ht="12.75">
      <c r="E86" s="92"/>
      <c r="G86" s="92"/>
    </row>
    <row r="87" spans="5:7" s="8" customFormat="1" ht="12.75">
      <c r="E87" s="92"/>
      <c r="G87" s="92"/>
    </row>
    <row r="88" spans="5:7" s="8" customFormat="1" ht="12.75">
      <c r="E88" s="92"/>
      <c r="G88" s="92"/>
    </row>
    <row r="89" spans="5:7" s="8" customFormat="1" ht="12.75">
      <c r="E89" s="92"/>
      <c r="G89" s="92"/>
    </row>
    <row r="90" spans="5:7" s="8" customFormat="1" ht="12.75">
      <c r="E90" s="92"/>
      <c r="G90" s="92"/>
    </row>
    <row r="91" spans="5:7" s="8" customFormat="1" ht="12.75">
      <c r="E91" s="92"/>
      <c r="G91" s="92"/>
    </row>
    <row r="92" spans="5:7" s="8" customFormat="1" ht="12.75">
      <c r="E92" s="92"/>
      <c r="G92" s="92"/>
    </row>
    <row r="93" spans="5:7" s="8" customFormat="1" ht="12.75">
      <c r="E93" s="92"/>
      <c r="G93" s="92"/>
    </row>
    <row r="94" spans="5:7" s="8" customFormat="1" ht="12.75">
      <c r="E94" s="92"/>
      <c r="G94" s="92"/>
    </row>
    <row r="95" spans="5:7" s="8" customFormat="1" ht="12.75">
      <c r="E95" s="92"/>
      <c r="G95" s="92"/>
    </row>
    <row r="96" spans="5:7" s="8" customFormat="1" ht="12.75">
      <c r="E96" s="92"/>
      <c r="G96" s="92"/>
    </row>
    <row r="97" spans="5:7" s="8" customFormat="1" ht="12.75">
      <c r="E97" s="92"/>
      <c r="G97" s="92"/>
    </row>
    <row r="98" spans="5:7" s="8" customFormat="1" ht="12.75">
      <c r="E98" s="92"/>
      <c r="G98" s="92"/>
    </row>
    <row r="99" spans="5:7" s="8" customFormat="1" ht="12.75">
      <c r="E99" s="92"/>
      <c r="G99" s="92"/>
    </row>
    <row r="100" spans="5:7" s="8" customFormat="1" ht="12.75">
      <c r="E100" s="92"/>
      <c r="G100" s="92"/>
    </row>
    <row r="101" spans="5:7" s="8" customFormat="1" ht="12.75">
      <c r="E101" s="92"/>
      <c r="G101" s="92"/>
    </row>
    <row r="102" spans="5:7" s="8" customFormat="1" ht="12.75">
      <c r="E102" s="92"/>
      <c r="G102" s="92"/>
    </row>
    <row r="103" spans="5:7" s="8" customFormat="1" ht="12.75">
      <c r="E103" s="92"/>
      <c r="G103" s="92"/>
    </row>
    <row r="104" spans="5:7" s="8" customFormat="1" ht="12.75">
      <c r="E104" s="92"/>
      <c r="G104" s="92"/>
    </row>
    <row r="105" spans="5:7" s="8" customFormat="1" ht="12.75">
      <c r="E105" s="92"/>
      <c r="G105" s="92"/>
    </row>
    <row r="106" spans="5:7" s="8" customFormat="1" ht="12.75">
      <c r="E106" s="92"/>
      <c r="G106" s="92"/>
    </row>
    <row r="107" spans="5:7" s="8" customFormat="1" ht="12.75">
      <c r="E107" s="92"/>
      <c r="G107" s="92"/>
    </row>
    <row r="108" spans="5:7" s="8" customFormat="1" ht="12.75">
      <c r="E108" s="92"/>
      <c r="G108" s="92"/>
    </row>
    <row r="109" spans="5:7" s="8" customFormat="1" ht="12.75">
      <c r="E109" s="92"/>
      <c r="G109" s="92"/>
    </row>
    <row r="110" spans="5:7" s="8" customFormat="1" ht="12.75">
      <c r="E110" s="92"/>
      <c r="G110" s="92"/>
    </row>
    <row r="111" spans="5:7" s="8" customFormat="1" ht="12.75">
      <c r="E111" s="92"/>
      <c r="G111" s="92"/>
    </row>
    <row r="112" spans="5:7" s="8" customFormat="1" ht="12.75">
      <c r="E112" s="92"/>
      <c r="G112" s="92"/>
    </row>
    <row r="113" spans="5:7" s="8" customFormat="1" ht="12.75">
      <c r="E113" s="92"/>
      <c r="G113" s="92"/>
    </row>
    <row r="114" spans="5:7" s="8" customFormat="1" ht="12.75">
      <c r="E114" s="92"/>
      <c r="G114" s="92"/>
    </row>
    <row r="115" spans="5:7" s="8" customFormat="1" ht="12.75">
      <c r="E115" s="92"/>
      <c r="G115" s="92"/>
    </row>
    <row r="116" spans="5:7" s="8" customFormat="1" ht="12.75">
      <c r="E116" s="92"/>
      <c r="G116" s="92"/>
    </row>
    <row r="117" spans="5:7" s="8" customFormat="1" ht="12.75">
      <c r="E117" s="92"/>
      <c r="G117" s="92"/>
    </row>
    <row r="118" spans="5:7" s="8" customFormat="1" ht="12.75">
      <c r="E118" s="92"/>
      <c r="G118" s="92"/>
    </row>
    <row r="119" spans="5:7" s="8" customFormat="1" ht="12.75">
      <c r="E119" s="92"/>
      <c r="G119" s="92"/>
    </row>
    <row r="120" spans="5:7" s="8" customFormat="1" ht="12.75">
      <c r="E120" s="92"/>
      <c r="G120" s="92"/>
    </row>
    <row r="121" spans="5:7" s="8" customFormat="1" ht="12.75">
      <c r="E121" s="92"/>
      <c r="G121" s="92"/>
    </row>
    <row r="122" spans="5:7" s="8" customFormat="1" ht="12.75">
      <c r="E122" s="92"/>
      <c r="G122" s="92"/>
    </row>
    <row r="123" spans="5:7" s="8" customFormat="1" ht="12.75">
      <c r="E123" s="92"/>
      <c r="G123" s="92"/>
    </row>
    <row r="124" spans="5:7" s="8" customFormat="1" ht="12.75">
      <c r="E124" s="92"/>
      <c r="G124" s="92"/>
    </row>
    <row r="125" spans="5:7" s="8" customFormat="1" ht="12.75">
      <c r="E125" s="92"/>
      <c r="G125" s="92"/>
    </row>
    <row r="126" spans="5:7" s="8" customFormat="1" ht="12.75">
      <c r="E126" s="92"/>
      <c r="G126" s="92"/>
    </row>
    <row r="127" spans="5:7" s="8" customFormat="1" ht="12.75">
      <c r="E127" s="92"/>
      <c r="G127" s="92"/>
    </row>
    <row r="128" spans="5:7" s="8" customFormat="1" ht="12.75">
      <c r="E128" s="92"/>
      <c r="G128" s="92"/>
    </row>
    <row r="129" spans="5:7" s="8" customFormat="1" ht="12.75">
      <c r="E129" s="92"/>
      <c r="G129" s="92"/>
    </row>
    <row r="130" spans="5:7" s="8" customFormat="1" ht="12.75">
      <c r="E130" s="92"/>
      <c r="G130" s="92"/>
    </row>
    <row r="131" spans="5:7" s="8" customFormat="1" ht="12.75">
      <c r="E131" s="92"/>
      <c r="G131" s="92"/>
    </row>
    <row r="132" spans="5:7" s="8" customFormat="1" ht="12.75">
      <c r="E132" s="92"/>
      <c r="G132" s="92"/>
    </row>
    <row r="133" spans="5:7" s="8" customFormat="1" ht="12.75">
      <c r="E133" s="92"/>
      <c r="G133" s="92"/>
    </row>
    <row r="134" spans="5:7" s="8" customFormat="1" ht="12.75">
      <c r="E134" s="92"/>
      <c r="G134" s="92"/>
    </row>
    <row r="135" spans="5:7" s="8" customFormat="1" ht="12.75">
      <c r="E135" s="92"/>
      <c r="G135" s="92"/>
    </row>
    <row r="136" spans="5:7" s="8" customFormat="1" ht="12.75">
      <c r="E136" s="92"/>
      <c r="G136" s="92"/>
    </row>
    <row r="137" spans="5:7" s="8" customFormat="1" ht="12.75">
      <c r="E137" s="92"/>
      <c r="G137" s="92"/>
    </row>
    <row r="138" spans="5:7" s="8" customFormat="1" ht="12.75">
      <c r="E138" s="92"/>
      <c r="G138" s="92"/>
    </row>
    <row r="139" spans="5:7" s="8" customFormat="1" ht="12.75">
      <c r="E139" s="92"/>
      <c r="G139" s="92"/>
    </row>
    <row r="140" spans="5:7" s="8" customFormat="1" ht="12.75">
      <c r="E140" s="92"/>
      <c r="G140" s="92"/>
    </row>
    <row r="141" spans="5:7" s="8" customFormat="1" ht="12.75">
      <c r="E141" s="92"/>
      <c r="G141" s="92"/>
    </row>
    <row r="142" spans="5:7" s="8" customFormat="1" ht="12.75">
      <c r="E142" s="92"/>
      <c r="G142" s="92"/>
    </row>
    <row r="143" spans="5:7" s="8" customFormat="1" ht="12.75">
      <c r="E143" s="92"/>
      <c r="G143" s="92"/>
    </row>
    <row r="144" spans="5:7" s="8" customFormat="1" ht="12.75">
      <c r="E144" s="92"/>
      <c r="G144" s="92"/>
    </row>
    <row r="145" spans="5:7" s="8" customFormat="1" ht="12.75">
      <c r="E145" s="92"/>
      <c r="G145" s="92"/>
    </row>
    <row r="146" spans="5:7" s="8" customFormat="1" ht="12.75">
      <c r="E146" s="92"/>
      <c r="G146" s="92"/>
    </row>
    <row r="147" spans="5:7" s="8" customFormat="1" ht="12.75">
      <c r="E147" s="92"/>
      <c r="G147" s="92"/>
    </row>
    <row r="148" spans="5:7" s="8" customFormat="1" ht="12.75">
      <c r="E148" s="92"/>
      <c r="G148" s="92"/>
    </row>
    <row r="149" spans="5:7" s="8" customFormat="1" ht="12.75">
      <c r="E149" s="92"/>
      <c r="G149" s="92"/>
    </row>
    <row r="150" spans="5:7" s="8" customFormat="1" ht="12.75">
      <c r="E150" s="92"/>
      <c r="G150" s="92"/>
    </row>
    <row r="151" spans="5:7" s="8" customFormat="1" ht="12.75">
      <c r="E151" s="92"/>
      <c r="G151" s="92"/>
    </row>
    <row r="152" spans="5:7" s="8" customFormat="1" ht="12.75">
      <c r="E152" s="92"/>
      <c r="G152" s="92"/>
    </row>
    <row r="153" spans="5:7" s="8" customFormat="1" ht="12.75">
      <c r="E153" s="92"/>
      <c r="G153" s="92"/>
    </row>
    <row r="154" spans="5:7" s="8" customFormat="1" ht="12.75">
      <c r="E154" s="92"/>
      <c r="G154" s="92"/>
    </row>
    <row r="155" spans="5:7" s="8" customFormat="1" ht="12.75">
      <c r="E155" s="92"/>
      <c r="G155" s="92"/>
    </row>
    <row r="156" spans="5:7" s="8" customFormat="1" ht="12.75">
      <c r="E156" s="92"/>
      <c r="G156" s="92"/>
    </row>
    <row r="157" spans="5:7" s="8" customFormat="1" ht="12.75">
      <c r="E157" s="92"/>
      <c r="G157" s="92"/>
    </row>
    <row r="158" spans="5:7" s="8" customFormat="1" ht="12.75">
      <c r="E158" s="92"/>
      <c r="G158" s="92"/>
    </row>
    <row r="159" spans="5:7" s="8" customFormat="1" ht="12.75">
      <c r="E159" s="92"/>
      <c r="G159" s="92"/>
    </row>
    <row r="160" spans="5:7" s="8" customFormat="1" ht="12.75">
      <c r="E160" s="92"/>
      <c r="G160" s="92"/>
    </row>
    <row r="161" spans="5:7" s="8" customFormat="1" ht="12.75">
      <c r="E161" s="92"/>
      <c r="G161" s="92"/>
    </row>
    <row r="162" spans="5:7" s="8" customFormat="1" ht="12.75">
      <c r="E162" s="92"/>
      <c r="G162" s="92"/>
    </row>
    <row r="163" spans="5:7" s="8" customFormat="1" ht="12.75">
      <c r="E163" s="92"/>
      <c r="G163" s="92"/>
    </row>
    <row r="164" spans="5:7" s="8" customFormat="1" ht="12.75">
      <c r="E164" s="92"/>
      <c r="G164" s="92"/>
    </row>
    <row r="165" spans="5:7" s="8" customFormat="1" ht="12.75">
      <c r="E165" s="92"/>
      <c r="G165" s="92"/>
    </row>
    <row r="166" spans="5:7" s="8" customFormat="1" ht="12.75">
      <c r="E166" s="92"/>
      <c r="G166" s="92"/>
    </row>
    <row r="167" spans="5:7" s="8" customFormat="1" ht="12.75">
      <c r="E167" s="92"/>
      <c r="G167" s="92"/>
    </row>
    <row r="168" spans="5:7" s="8" customFormat="1" ht="12.75">
      <c r="E168" s="92"/>
      <c r="G168" s="92"/>
    </row>
    <row r="169" spans="5:7" s="8" customFormat="1" ht="12.75">
      <c r="E169" s="92"/>
      <c r="G169" s="92"/>
    </row>
    <row r="170" spans="5:7" s="8" customFormat="1" ht="12.75">
      <c r="E170" s="92"/>
      <c r="G170" s="92"/>
    </row>
    <row r="171" spans="5:7" s="8" customFormat="1" ht="12.75">
      <c r="E171" s="92"/>
      <c r="G171" s="92"/>
    </row>
    <row r="172" spans="5:7" s="8" customFormat="1" ht="12.75">
      <c r="E172" s="92"/>
      <c r="G172" s="92"/>
    </row>
    <row r="173" spans="5:7" s="8" customFormat="1" ht="12.75">
      <c r="E173" s="92"/>
      <c r="G173" s="92"/>
    </row>
    <row r="174" spans="5:7" s="8" customFormat="1" ht="12.75">
      <c r="E174" s="92"/>
      <c r="G174" s="92"/>
    </row>
    <row r="175" spans="5:7" s="8" customFormat="1" ht="12.75">
      <c r="E175" s="92"/>
      <c r="G175" s="92"/>
    </row>
    <row r="176" spans="5:7" s="8" customFormat="1" ht="12.75">
      <c r="E176" s="92"/>
      <c r="G176" s="92"/>
    </row>
    <row r="177" spans="5:7" s="8" customFormat="1" ht="12.75">
      <c r="E177" s="92"/>
      <c r="G177" s="92"/>
    </row>
    <row r="178" spans="5:7" s="8" customFormat="1" ht="12.75">
      <c r="E178" s="92"/>
      <c r="G178" s="92"/>
    </row>
    <row r="179" spans="5:7" s="8" customFormat="1" ht="12.75">
      <c r="E179" s="92"/>
      <c r="G179" s="92"/>
    </row>
    <row r="180" spans="5:7" s="8" customFormat="1" ht="12.75">
      <c r="E180" s="92"/>
      <c r="G180" s="92"/>
    </row>
    <row r="181" spans="5:7" s="8" customFormat="1" ht="12.75">
      <c r="E181" s="92"/>
      <c r="G181" s="92"/>
    </row>
    <row r="182" spans="5:7" s="8" customFormat="1" ht="12.75">
      <c r="E182" s="92"/>
      <c r="G182" s="92"/>
    </row>
    <row r="183" spans="5:7" s="8" customFormat="1" ht="12.75">
      <c r="E183" s="92"/>
      <c r="G183" s="92"/>
    </row>
    <row r="184" spans="5:7" s="8" customFormat="1" ht="12.75">
      <c r="E184" s="92"/>
      <c r="G184" s="92"/>
    </row>
    <row r="185" spans="5:7" s="8" customFormat="1" ht="12.75">
      <c r="E185" s="92"/>
      <c r="G185" s="92"/>
    </row>
    <row r="186" spans="5:7" s="8" customFormat="1" ht="12.75">
      <c r="E186" s="92"/>
      <c r="G186" s="92"/>
    </row>
    <row r="187" spans="5:7" s="8" customFormat="1" ht="12.75">
      <c r="E187" s="92"/>
      <c r="G187" s="92"/>
    </row>
    <row r="188" spans="5:7" s="8" customFormat="1" ht="12.75">
      <c r="E188" s="92"/>
      <c r="G188" s="92"/>
    </row>
    <row r="189" spans="5:7" s="8" customFormat="1" ht="12.75">
      <c r="E189" s="92"/>
      <c r="G189" s="92"/>
    </row>
    <row r="190" spans="5:7" s="8" customFormat="1" ht="12.75">
      <c r="E190" s="92"/>
      <c r="G190" s="92"/>
    </row>
    <row r="191" spans="5:7" s="8" customFormat="1" ht="12.75">
      <c r="E191" s="92"/>
      <c r="G191" s="92"/>
    </row>
    <row r="192" spans="5:7" s="8" customFormat="1" ht="12.75">
      <c r="E192" s="92"/>
      <c r="G192" s="92"/>
    </row>
    <row r="193" spans="5:7" s="8" customFormat="1" ht="12.75">
      <c r="E193" s="92"/>
      <c r="G193" s="92"/>
    </row>
    <row r="194" spans="5:7" s="8" customFormat="1" ht="12.75">
      <c r="E194" s="92"/>
      <c r="G194" s="92"/>
    </row>
    <row r="195" spans="5:7" s="8" customFormat="1" ht="12.75">
      <c r="E195" s="92"/>
      <c r="G195" s="92"/>
    </row>
    <row r="196" spans="5:7" s="8" customFormat="1" ht="12.75">
      <c r="E196" s="92"/>
      <c r="G196" s="92"/>
    </row>
    <row r="197" spans="5:7" s="8" customFormat="1" ht="12.75">
      <c r="E197" s="92"/>
      <c r="G197" s="92"/>
    </row>
    <row r="198" spans="5:7" s="8" customFormat="1" ht="12.75">
      <c r="E198" s="92"/>
      <c r="G198" s="92"/>
    </row>
    <row r="199" spans="5:7" s="8" customFormat="1" ht="12.75">
      <c r="E199" s="92"/>
      <c r="G199" s="92"/>
    </row>
    <row r="200" spans="5:7" s="8" customFormat="1" ht="12.75">
      <c r="E200" s="92"/>
      <c r="G200" s="92"/>
    </row>
    <row r="201" spans="5:7" s="8" customFormat="1" ht="12.75">
      <c r="E201" s="92"/>
      <c r="G201" s="92"/>
    </row>
    <row r="202" spans="5:7" s="8" customFormat="1" ht="12.75">
      <c r="E202" s="92"/>
      <c r="G202" s="92"/>
    </row>
    <row r="203" spans="5:7" s="8" customFormat="1" ht="12.75">
      <c r="E203" s="92"/>
      <c r="G203" s="92"/>
    </row>
    <row r="204" spans="5:7" s="8" customFormat="1" ht="12.75">
      <c r="E204" s="92"/>
      <c r="G204" s="92"/>
    </row>
    <row r="205" spans="5:7" s="8" customFormat="1" ht="12.75">
      <c r="E205" s="92"/>
      <c r="G205" s="92"/>
    </row>
    <row r="206" spans="5:7" s="8" customFormat="1" ht="12.75">
      <c r="E206" s="92"/>
      <c r="G206" s="92"/>
    </row>
    <row r="207" spans="5:7" s="8" customFormat="1" ht="12.75">
      <c r="E207" s="92"/>
      <c r="G207" s="92"/>
    </row>
    <row r="208" spans="5:7" s="8" customFormat="1" ht="12.75">
      <c r="E208" s="92"/>
      <c r="G208" s="92"/>
    </row>
    <row r="209" spans="5:7" s="8" customFormat="1" ht="12.75">
      <c r="E209" s="92"/>
      <c r="G209" s="92"/>
    </row>
    <row r="210" spans="5:7" s="8" customFormat="1" ht="12.75">
      <c r="E210" s="92"/>
      <c r="G210" s="92"/>
    </row>
    <row r="211" spans="5:7" s="8" customFormat="1" ht="12.75">
      <c r="E211" s="92"/>
      <c r="G211" s="92"/>
    </row>
    <row r="212" spans="5:7" s="8" customFormat="1" ht="12.75">
      <c r="E212" s="92"/>
      <c r="G212" s="92"/>
    </row>
    <row r="213" spans="5:7" s="8" customFormat="1" ht="12.75">
      <c r="E213" s="92"/>
      <c r="G213" s="92"/>
    </row>
    <row r="214" spans="5:7" s="8" customFormat="1" ht="12.75">
      <c r="E214" s="92"/>
      <c r="G214" s="92"/>
    </row>
    <row r="215" spans="5:7" s="8" customFormat="1" ht="12.75">
      <c r="E215" s="92"/>
      <c r="G215" s="92"/>
    </row>
    <row r="216" spans="5:7" s="8" customFormat="1" ht="12.75">
      <c r="E216" s="92"/>
      <c r="G216" s="92"/>
    </row>
    <row r="217" spans="5:7" s="8" customFormat="1" ht="12.75">
      <c r="E217" s="92"/>
      <c r="G217" s="92"/>
    </row>
    <row r="218" spans="5:7" s="8" customFormat="1" ht="12.75">
      <c r="E218" s="92"/>
      <c r="G218" s="92"/>
    </row>
    <row r="219" spans="5:7" s="8" customFormat="1" ht="12.75">
      <c r="E219" s="92"/>
      <c r="G219" s="92"/>
    </row>
    <row r="220" spans="5:7" s="8" customFormat="1" ht="12.75">
      <c r="E220" s="92"/>
      <c r="G220" s="92"/>
    </row>
    <row r="221" spans="5:7" s="8" customFormat="1" ht="12.75">
      <c r="E221" s="92"/>
      <c r="G221" s="92"/>
    </row>
    <row r="222" spans="5:7" s="8" customFormat="1" ht="12.75">
      <c r="E222" s="92"/>
      <c r="G222" s="92"/>
    </row>
    <row r="223" spans="5:7" s="8" customFormat="1" ht="12.75">
      <c r="E223" s="92"/>
      <c r="G223" s="92"/>
    </row>
    <row r="224" spans="5:7" s="8" customFormat="1" ht="12.75">
      <c r="E224" s="92"/>
      <c r="G224" s="92"/>
    </row>
    <row r="225" spans="5:7" s="8" customFormat="1" ht="12.75">
      <c r="E225" s="92"/>
      <c r="G225" s="92"/>
    </row>
    <row r="226" spans="5:7" s="8" customFormat="1" ht="12.75">
      <c r="E226" s="92"/>
      <c r="G226" s="92"/>
    </row>
    <row r="227" spans="5:7" s="8" customFormat="1" ht="12.75">
      <c r="E227" s="92"/>
      <c r="G227" s="92"/>
    </row>
    <row r="228" spans="5:7" s="8" customFormat="1" ht="12.75">
      <c r="E228" s="92"/>
      <c r="G228" s="92"/>
    </row>
    <row r="229" spans="5:7" s="8" customFormat="1" ht="12.75">
      <c r="E229" s="92"/>
      <c r="G229" s="92"/>
    </row>
    <row r="230" spans="5:7" s="8" customFormat="1" ht="12.75">
      <c r="E230" s="92"/>
      <c r="G230" s="92"/>
    </row>
    <row r="231" spans="5:7" s="8" customFormat="1" ht="12.75">
      <c r="E231" s="92"/>
      <c r="G231" s="92"/>
    </row>
    <row r="232" spans="5:7" s="8" customFormat="1" ht="12.75">
      <c r="E232" s="92"/>
      <c r="G232" s="92"/>
    </row>
    <row r="233" spans="5:7" s="8" customFormat="1" ht="12.75">
      <c r="E233" s="92"/>
      <c r="G233" s="92"/>
    </row>
    <row r="234" spans="5:7" s="8" customFormat="1" ht="12.75">
      <c r="E234" s="92"/>
      <c r="G234" s="92"/>
    </row>
    <row r="235" spans="5:7" s="8" customFormat="1" ht="12.75">
      <c r="E235" s="92"/>
      <c r="G235" s="92"/>
    </row>
    <row r="236" spans="5:7" s="8" customFormat="1" ht="12.75">
      <c r="E236" s="92"/>
      <c r="G236" s="92"/>
    </row>
    <row r="237" spans="5:7" s="8" customFormat="1" ht="12.75">
      <c r="E237" s="92"/>
      <c r="G237" s="92"/>
    </row>
    <row r="238" spans="5:7" s="8" customFormat="1" ht="12.75">
      <c r="E238" s="92"/>
      <c r="G238" s="92"/>
    </row>
    <row r="239" spans="5:7" s="8" customFormat="1" ht="12.75">
      <c r="E239" s="92"/>
      <c r="G239" s="92"/>
    </row>
    <row r="240" spans="5:7" s="8" customFormat="1" ht="12.75">
      <c r="E240" s="92"/>
      <c r="G240" s="92"/>
    </row>
    <row r="241" spans="5:7" s="8" customFormat="1" ht="12.75">
      <c r="E241" s="92"/>
      <c r="G241" s="92"/>
    </row>
    <row r="242" spans="5:7" s="8" customFormat="1" ht="12.75">
      <c r="E242" s="92"/>
      <c r="G242" s="92"/>
    </row>
    <row r="243" spans="5:7" s="8" customFormat="1" ht="12.75">
      <c r="E243" s="92"/>
      <c r="G243" s="92"/>
    </row>
    <row r="244" spans="5:7" s="8" customFormat="1" ht="12.75">
      <c r="E244" s="92"/>
      <c r="G244" s="92"/>
    </row>
    <row r="245" spans="5:7" s="8" customFormat="1" ht="12.75">
      <c r="E245" s="92"/>
      <c r="G245" s="92"/>
    </row>
    <row r="246" spans="5:7" s="8" customFormat="1" ht="12.75">
      <c r="E246" s="92"/>
      <c r="G246" s="92"/>
    </row>
    <row r="247" spans="5:7" s="8" customFormat="1" ht="12.75">
      <c r="E247" s="92"/>
      <c r="G247" s="92"/>
    </row>
    <row r="248" spans="5:7" s="8" customFormat="1" ht="12.75">
      <c r="E248" s="92"/>
      <c r="G248" s="92"/>
    </row>
    <row r="249" spans="5:7" s="8" customFormat="1" ht="12.75">
      <c r="E249" s="92"/>
      <c r="G249" s="92"/>
    </row>
    <row r="250" spans="5:7" s="8" customFormat="1" ht="12.75">
      <c r="E250" s="92"/>
      <c r="G250" s="92"/>
    </row>
    <row r="251" spans="5:7" s="8" customFormat="1" ht="12.75">
      <c r="E251" s="92"/>
      <c r="G251" s="92"/>
    </row>
    <row r="252" spans="5:7" s="8" customFormat="1" ht="12.75">
      <c r="E252" s="92"/>
      <c r="G252" s="92"/>
    </row>
    <row r="253" spans="5:7" s="8" customFormat="1" ht="12.75">
      <c r="E253" s="92"/>
      <c r="G253" s="92"/>
    </row>
    <row r="254" spans="5:7" s="8" customFormat="1" ht="12.75">
      <c r="E254" s="92"/>
      <c r="G254" s="92"/>
    </row>
    <row r="255" spans="5:7" s="8" customFormat="1" ht="12.75">
      <c r="E255" s="92"/>
      <c r="G255" s="92"/>
    </row>
    <row r="256" spans="5:7" s="8" customFormat="1" ht="12.75">
      <c r="E256" s="92"/>
      <c r="G256" s="92"/>
    </row>
    <row r="257" spans="5:7" s="8" customFormat="1" ht="12.75">
      <c r="E257" s="92"/>
      <c r="G257" s="92"/>
    </row>
    <row r="258" spans="5:7" s="8" customFormat="1" ht="12.75">
      <c r="E258" s="92"/>
      <c r="G258" s="92"/>
    </row>
    <row r="259" spans="5:7" s="8" customFormat="1" ht="12.75">
      <c r="E259" s="92"/>
      <c r="G259" s="92"/>
    </row>
    <row r="260" spans="5:7" s="8" customFormat="1" ht="12.75">
      <c r="E260" s="92"/>
      <c r="G260" s="92"/>
    </row>
    <row r="261" spans="5:7" s="8" customFormat="1" ht="12.75">
      <c r="E261" s="92"/>
      <c r="G261" s="92"/>
    </row>
    <row r="262" spans="5:7" s="8" customFormat="1" ht="12.75">
      <c r="E262" s="92"/>
      <c r="G262" s="92"/>
    </row>
    <row r="263" spans="5:7" s="8" customFormat="1" ht="12.75">
      <c r="E263" s="92"/>
      <c r="G263" s="92"/>
    </row>
    <row r="264" spans="5:7" s="8" customFormat="1" ht="12.75">
      <c r="E264" s="92"/>
      <c r="G264" s="92"/>
    </row>
    <row r="265" spans="5:7" s="8" customFormat="1" ht="12.75">
      <c r="E265" s="92"/>
      <c r="G265" s="92"/>
    </row>
    <row r="266" spans="5:7" s="8" customFormat="1" ht="12.75">
      <c r="E266" s="92"/>
      <c r="G266" s="92"/>
    </row>
    <row r="267" spans="5:7" s="8" customFormat="1" ht="12.75">
      <c r="E267" s="92"/>
      <c r="G267" s="92"/>
    </row>
    <row r="268" spans="5:7" s="8" customFormat="1" ht="12.75">
      <c r="E268" s="92"/>
      <c r="G268" s="92"/>
    </row>
    <row r="269" spans="5:7" s="8" customFormat="1" ht="12.75">
      <c r="E269" s="92"/>
      <c r="G269" s="92"/>
    </row>
    <row r="270" spans="5:7" s="8" customFormat="1" ht="12.75">
      <c r="E270" s="92"/>
      <c r="G270" s="92"/>
    </row>
    <row r="271" spans="5:7" s="8" customFormat="1" ht="12.75">
      <c r="E271" s="92"/>
      <c r="G271" s="92"/>
    </row>
    <row r="272" spans="5:7" s="8" customFormat="1" ht="12.75">
      <c r="E272" s="92"/>
      <c r="G272" s="92"/>
    </row>
    <row r="273" spans="5:7" s="8" customFormat="1" ht="12.75">
      <c r="E273" s="92"/>
      <c r="G273" s="92"/>
    </row>
    <row r="274" spans="5:7" s="8" customFormat="1" ht="12.75">
      <c r="E274" s="92"/>
      <c r="G274" s="92"/>
    </row>
    <row r="275" spans="5:7" s="8" customFormat="1" ht="12.75">
      <c r="E275" s="92"/>
      <c r="G275" s="92"/>
    </row>
    <row r="276" spans="5:7" s="8" customFormat="1" ht="12.75">
      <c r="E276" s="92"/>
      <c r="G276" s="92"/>
    </row>
    <row r="277" spans="5:7" s="8" customFormat="1" ht="12.75">
      <c r="E277" s="92"/>
      <c r="G277" s="92"/>
    </row>
    <row r="278" spans="5:7" s="8" customFormat="1" ht="12.75">
      <c r="E278" s="92"/>
      <c r="G278" s="92"/>
    </row>
    <row r="279" spans="5:7" s="8" customFormat="1" ht="12.75">
      <c r="E279" s="92"/>
      <c r="G279" s="92"/>
    </row>
    <row r="280" spans="5:7" s="8" customFormat="1" ht="12.75">
      <c r="E280" s="92"/>
      <c r="G280" s="92"/>
    </row>
    <row r="281" spans="5:7" s="8" customFormat="1" ht="12.75">
      <c r="E281" s="92"/>
      <c r="G281" s="92"/>
    </row>
    <row r="282" spans="5:7" s="8" customFormat="1" ht="12.75">
      <c r="E282" s="92"/>
      <c r="G282" s="92"/>
    </row>
    <row r="283" spans="5:7" s="8" customFormat="1" ht="12.75">
      <c r="E283" s="92"/>
      <c r="G283" s="92"/>
    </row>
    <row r="284" spans="5:7" s="8" customFormat="1" ht="12.75">
      <c r="E284" s="92"/>
      <c r="G284" s="92"/>
    </row>
    <row r="285" spans="5:7" s="8" customFormat="1" ht="12.75">
      <c r="E285" s="92"/>
      <c r="G285" s="92"/>
    </row>
    <row r="286" spans="5:7" s="8" customFormat="1" ht="12.75">
      <c r="E286" s="92"/>
      <c r="G286" s="92"/>
    </row>
    <row r="287" spans="5:7" s="8" customFormat="1" ht="12.75">
      <c r="E287" s="92"/>
      <c r="G287" s="92"/>
    </row>
    <row r="288" spans="5:7" s="8" customFormat="1" ht="12.75">
      <c r="E288" s="92"/>
      <c r="G288" s="92"/>
    </row>
    <row r="289" spans="5:7" s="8" customFormat="1" ht="12.75">
      <c r="E289" s="92"/>
      <c r="G289" s="92"/>
    </row>
    <row r="290" spans="5:7" s="8" customFormat="1" ht="12.75">
      <c r="E290" s="92"/>
      <c r="G290" s="92"/>
    </row>
    <row r="291" spans="5:7" s="8" customFormat="1" ht="12.75">
      <c r="E291" s="92"/>
      <c r="G291" s="92"/>
    </row>
    <row r="292" spans="5:7" s="8" customFormat="1" ht="12.75">
      <c r="E292" s="92"/>
      <c r="G292" s="92"/>
    </row>
    <row r="293" spans="5:7" s="8" customFormat="1" ht="12.75">
      <c r="E293" s="92"/>
      <c r="G293" s="92"/>
    </row>
    <row r="294" spans="5:7" s="8" customFormat="1" ht="12.75">
      <c r="E294" s="92"/>
      <c r="G294" s="92"/>
    </row>
    <row r="295" spans="5:7" s="8" customFormat="1" ht="12.75">
      <c r="E295" s="92"/>
      <c r="G295" s="92"/>
    </row>
    <row r="296" spans="5:7" s="8" customFormat="1" ht="12.75">
      <c r="E296" s="92"/>
      <c r="G296" s="92"/>
    </row>
    <row r="297" spans="5:7" s="8" customFormat="1" ht="12.75">
      <c r="E297" s="92"/>
      <c r="G297" s="92"/>
    </row>
    <row r="298" spans="5:7" s="8" customFormat="1" ht="12.75">
      <c r="E298" s="92"/>
      <c r="G298" s="92"/>
    </row>
    <row r="299" spans="5:7" s="8" customFormat="1" ht="12.75">
      <c r="E299" s="92"/>
      <c r="G299" s="92"/>
    </row>
    <row r="300" spans="5:7" s="8" customFormat="1" ht="12.75">
      <c r="E300" s="92"/>
      <c r="G300" s="92"/>
    </row>
    <row r="301" spans="5:7" s="8" customFormat="1" ht="12.75">
      <c r="E301" s="92"/>
      <c r="G301" s="92"/>
    </row>
    <row r="302" spans="5:7" s="8" customFormat="1" ht="12.75">
      <c r="E302" s="92"/>
      <c r="G302" s="92"/>
    </row>
    <row r="303" spans="5:7" s="8" customFormat="1" ht="12.75">
      <c r="E303" s="92"/>
      <c r="G303" s="92"/>
    </row>
    <row r="304" spans="5:7" s="8" customFormat="1" ht="12.75">
      <c r="E304" s="92"/>
      <c r="G304" s="92"/>
    </row>
    <row r="305" spans="5:7" s="8" customFormat="1" ht="12.75">
      <c r="E305" s="92"/>
      <c r="G305" s="92"/>
    </row>
    <row r="306" spans="5:7" s="8" customFormat="1" ht="12.75">
      <c r="E306" s="92"/>
      <c r="G306" s="92"/>
    </row>
    <row r="307" spans="5:7" s="8" customFormat="1" ht="12.75">
      <c r="E307" s="92"/>
      <c r="G307" s="92"/>
    </row>
    <row r="308" spans="5:7" s="8" customFormat="1" ht="12.75">
      <c r="E308" s="92"/>
      <c r="G308" s="92"/>
    </row>
    <row r="309" spans="5:7" s="8" customFormat="1" ht="12.75">
      <c r="E309" s="92"/>
      <c r="G309" s="92"/>
    </row>
    <row r="310" spans="5:7" s="8" customFormat="1" ht="12.75">
      <c r="E310" s="92"/>
      <c r="G310" s="92"/>
    </row>
    <row r="311" spans="5:7" s="8" customFormat="1" ht="12.75">
      <c r="E311" s="92"/>
      <c r="G311" s="92"/>
    </row>
    <row r="312" spans="5:7" s="8" customFormat="1" ht="12.75">
      <c r="E312" s="92"/>
      <c r="G312" s="92"/>
    </row>
    <row r="313" spans="5:7" s="8" customFormat="1" ht="12.75">
      <c r="E313" s="92"/>
      <c r="G313" s="92"/>
    </row>
    <row r="314" spans="5:7" s="8" customFormat="1" ht="12.75">
      <c r="E314" s="92"/>
      <c r="G314" s="92"/>
    </row>
    <row r="315" spans="5:7" s="8" customFormat="1" ht="12.75">
      <c r="E315" s="92"/>
      <c r="G315" s="92"/>
    </row>
    <row r="316" spans="5:7" s="8" customFormat="1" ht="12.75">
      <c r="E316" s="92"/>
      <c r="G316" s="92"/>
    </row>
    <row r="317" spans="5:7" s="8" customFormat="1" ht="12.75">
      <c r="E317" s="92"/>
      <c r="G317" s="92"/>
    </row>
    <row r="318" spans="5:7" s="8" customFormat="1" ht="12.75">
      <c r="E318" s="92"/>
      <c r="G318" s="92"/>
    </row>
    <row r="319" spans="5:7" s="8" customFormat="1" ht="12.75">
      <c r="E319" s="92"/>
      <c r="G319" s="92"/>
    </row>
    <row r="320" spans="5:7" s="8" customFormat="1" ht="12.75">
      <c r="E320" s="92"/>
      <c r="G320" s="92"/>
    </row>
    <row r="321" spans="5:7" s="8" customFormat="1" ht="12.75">
      <c r="E321" s="92"/>
      <c r="G321" s="92"/>
    </row>
    <row r="322" spans="5:7" s="8" customFormat="1" ht="12.75">
      <c r="E322" s="92"/>
      <c r="G322" s="92"/>
    </row>
    <row r="323" spans="5:7" s="8" customFormat="1" ht="12.75">
      <c r="E323" s="92"/>
      <c r="G323" s="92"/>
    </row>
    <row r="324" spans="5:7" s="8" customFormat="1" ht="12.75">
      <c r="E324" s="92"/>
      <c r="G324" s="92"/>
    </row>
    <row r="325" spans="5:7" s="8" customFormat="1" ht="12.75">
      <c r="E325" s="92"/>
      <c r="G325" s="92"/>
    </row>
    <row r="326" spans="5:7" s="8" customFormat="1" ht="12.75">
      <c r="E326" s="92"/>
      <c r="G326" s="92"/>
    </row>
    <row r="327" spans="5:7" s="8" customFormat="1" ht="12.75">
      <c r="E327" s="92"/>
      <c r="G327" s="92"/>
    </row>
    <row r="328" spans="5:7" s="8" customFormat="1" ht="12.75">
      <c r="E328" s="92"/>
      <c r="G328" s="92"/>
    </row>
    <row r="329" spans="5:7" s="8" customFormat="1" ht="12.75">
      <c r="E329" s="92"/>
      <c r="G329" s="92"/>
    </row>
    <row r="330" spans="5:7" s="8" customFormat="1" ht="12.75">
      <c r="E330" s="92"/>
      <c r="G330" s="92"/>
    </row>
    <row r="331" spans="5:7" s="8" customFormat="1" ht="12.75">
      <c r="E331" s="92"/>
      <c r="G331" s="92"/>
    </row>
    <row r="332" spans="5:7" s="8" customFormat="1" ht="12.75">
      <c r="E332" s="92"/>
      <c r="G332" s="92"/>
    </row>
    <row r="333" spans="5:7" s="8" customFormat="1" ht="12.75">
      <c r="E333" s="92"/>
      <c r="G333" s="92"/>
    </row>
    <row r="334" spans="5:7" s="8" customFormat="1" ht="12.75">
      <c r="E334" s="92"/>
      <c r="G334" s="92"/>
    </row>
    <row r="335" spans="5:7" s="8" customFormat="1" ht="12.75">
      <c r="E335" s="92"/>
      <c r="G335" s="92"/>
    </row>
    <row r="336" spans="5:7" s="8" customFormat="1" ht="12.75">
      <c r="E336" s="92"/>
      <c r="G336" s="92"/>
    </row>
    <row r="337" spans="5:7" s="8" customFormat="1" ht="12.75">
      <c r="E337" s="92"/>
      <c r="G337" s="92"/>
    </row>
    <row r="338" spans="5:7" s="8" customFormat="1" ht="12.75">
      <c r="E338" s="92"/>
      <c r="G338" s="92"/>
    </row>
    <row r="339" spans="5:7" s="8" customFormat="1" ht="12.75">
      <c r="E339" s="92"/>
      <c r="G339" s="92"/>
    </row>
    <row r="340" spans="5:7" s="8" customFormat="1" ht="12.75">
      <c r="E340" s="92"/>
      <c r="G340" s="92"/>
    </row>
    <row r="341" spans="5:7" s="8" customFormat="1" ht="12.75">
      <c r="E341" s="92"/>
      <c r="G341" s="92"/>
    </row>
    <row r="342" spans="5:7" s="8" customFormat="1" ht="12.75">
      <c r="E342" s="92"/>
      <c r="G342" s="92"/>
    </row>
    <row r="343" spans="5:7" s="8" customFormat="1" ht="12.75">
      <c r="E343" s="92"/>
      <c r="G343" s="92"/>
    </row>
    <row r="344" spans="5:7" s="8" customFormat="1" ht="12.75">
      <c r="E344" s="92"/>
      <c r="G344" s="92"/>
    </row>
    <row r="345" spans="5:7" s="8" customFormat="1" ht="12.75">
      <c r="E345" s="92"/>
      <c r="G345" s="92"/>
    </row>
    <row r="346" spans="5:7" s="8" customFormat="1" ht="12.75">
      <c r="E346" s="92"/>
      <c r="G346" s="92"/>
    </row>
    <row r="347" spans="5:7" s="8" customFormat="1" ht="12.75">
      <c r="E347" s="92"/>
      <c r="G347" s="92"/>
    </row>
    <row r="348" spans="5:7" s="8" customFormat="1" ht="12.75">
      <c r="E348" s="92"/>
      <c r="G348" s="92"/>
    </row>
    <row r="349" spans="5:7" s="8" customFormat="1" ht="12.75">
      <c r="E349" s="92"/>
      <c r="G349" s="92"/>
    </row>
    <row r="350" spans="5:7" s="8" customFormat="1" ht="12.75">
      <c r="E350" s="92"/>
      <c r="G350" s="92"/>
    </row>
    <row r="351" spans="5:7" s="8" customFormat="1" ht="12.75">
      <c r="E351" s="92"/>
      <c r="G351" s="92"/>
    </row>
    <row r="352" spans="5:7" s="8" customFormat="1" ht="12.75">
      <c r="E352" s="92"/>
      <c r="G352" s="92"/>
    </row>
    <row r="353" spans="5:7" s="8" customFormat="1" ht="12.75">
      <c r="E353" s="92"/>
      <c r="G353" s="92"/>
    </row>
    <row r="354" spans="5:7" s="8" customFormat="1" ht="12.75">
      <c r="E354" s="92"/>
      <c r="G354" s="92"/>
    </row>
    <row r="355" spans="5:7" s="8" customFormat="1" ht="12.75">
      <c r="E355" s="92"/>
      <c r="G355" s="92"/>
    </row>
    <row r="356" spans="5:7" s="8" customFormat="1" ht="12.75">
      <c r="E356" s="92"/>
      <c r="G356" s="92"/>
    </row>
    <row r="357" spans="5:7" s="8" customFormat="1" ht="12.75">
      <c r="E357" s="92"/>
      <c r="G357" s="92"/>
    </row>
    <row r="358" spans="5:7" s="8" customFormat="1" ht="12.75">
      <c r="E358" s="92"/>
      <c r="G358" s="92"/>
    </row>
    <row r="359" spans="5:7" s="8" customFormat="1" ht="12.75">
      <c r="E359" s="92"/>
      <c r="G359" s="92"/>
    </row>
    <row r="360" spans="5:7" s="8" customFormat="1" ht="12.75">
      <c r="E360" s="92"/>
      <c r="G360" s="92"/>
    </row>
    <row r="361" spans="5:7" s="8" customFormat="1" ht="12.75">
      <c r="E361" s="92"/>
      <c r="G361" s="92"/>
    </row>
    <row r="362" spans="5:7" s="8" customFormat="1" ht="12.75">
      <c r="E362" s="92"/>
      <c r="G362" s="92"/>
    </row>
    <row r="363" spans="5:7" s="8" customFormat="1" ht="12.75">
      <c r="E363" s="92"/>
      <c r="G363" s="92"/>
    </row>
    <row r="364" spans="5:7" s="8" customFormat="1" ht="12.75">
      <c r="E364" s="92"/>
      <c r="G364" s="92"/>
    </row>
    <row r="365" spans="5:7" s="8" customFormat="1" ht="12.75">
      <c r="E365" s="92"/>
      <c r="G365" s="92"/>
    </row>
    <row r="366" spans="5:7" s="8" customFormat="1" ht="12.75">
      <c r="E366" s="92"/>
      <c r="G366" s="92"/>
    </row>
    <row r="367" spans="5:7" s="8" customFormat="1" ht="12.75">
      <c r="E367" s="92"/>
      <c r="G367" s="92"/>
    </row>
    <row r="368" spans="5:7" s="8" customFormat="1" ht="12.75">
      <c r="E368" s="92"/>
      <c r="G368" s="92"/>
    </row>
    <row r="369" spans="5:7" s="8" customFormat="1" ht="12.75">
      <c r="E369" s="92"/>
      <c r="G369" s="92"/>
    </row>
    <row r="370" spans="5:7" s="8" customFormat="1" ht="12.75">
      <c r="E370" s="92"/>
      <c r="G370" s="92"/>
    </row>
    <row r="371" spans="5:7" s="8" customFormat="1" ht="12.75">
      <c r="E371" s="92"/>
      <c r="G371" s="92"/>
    </row>
    <row r="372" spans="5:7" s="8" customFormat="1" ht="12.75">
      <c r="E372" s="92"/>
      <c r="G372" s="92"/>
    </row>
    <row r="373" spans="5:7" s="8" customFormat="1" ht="12.75">
      <c r="E373" s="92"/>
      <c r="G373" s="92"/>
    </row>
    <row r="374" spans="5:7" s="8" customFormat="1" ht="12.75">
      <c r="E374" s="92"/>
      <c r="G374" s="92"/>
    </row>
    <row r="375" spans="5:7" s="8" customFormat="1" ht="12.75">
      <c r="E375" s="92"/>
      <c r="G375" s="92"/>
    </row>
    <row r="376" spans="5:7" s="8" customFormat="1" ht="12.75">
      <c r="E376" s="92"/>
      <c r="G376" s="92"/>
    </row>
    <row r="377" spans="5:7" s="8" customFormat="1" ht="12.75">
      <c r="E377" s="92"/>
      <c r="G377" s="92"/>
    </row>
    <row r="378" spans="5:7" s="8" customFormat="1" ht="12.75">
      <c r="E378" s="92"/>
      <c r="G378" s="92"/>
    </row>
    <row r="379" spans="5:7" s="8" customFormat="1" ht="12.75">
      <c r="E379" s="92"/>
      <c r="G379" s="92"/>
    </row>
    <row r="380" spans="5:7" s="8" customFormat="1" ht="12.75">
      <c r="E380" s="92"/>
      <c r="G380" s="92"/>
    </row>
    <row r="381" spans="5:7" s="8" customFormat="1" ht="12.75">
      <c r="E381" s="92"/>
      <c r="G381" s="92"/>
    </row>
    <row r="382" spans="5:7" s="8" customFormat="1" ht="12.75">
      <c r="E382" s="92"/>
      <c r="G382" s="92"/>
    </row>
    <row r="383" spans="5:7" s="8" customFormat="1" ht="12.75">
      <c r="E383" s="92"/>
      <c r="G383" s="92"/>
    </row>
    <row r="384" spans="5:7" s="8" customFormat="1" ht="12.75">
      <c r="E384" s="92"/>
      <c r="G384" s="92"/>
    </row>
    <row r="385" spans="5:7" s="8" customFormat="1" ht="12.75">
      <c r="E385" s="92"/>
      <c r="G385" s="92"/>
    </row>
    <row r="386" spans="5:7" s="8" customFormat="1" ht="12.75">
      <c r="E386" s="92"/>
      <c r="G386" s="92"/>
    </row>
    <row r="387" spans="5:7" s="8" customFormat="1" ht="12.75">
      <c r="E387" s="92"/>
      <c r="G387" s="92"/>
    </row>
    <row r="388" spans="5:7" s="8" customFormat="1" ht="12.75">
      <c r="E388" s="92"/>
      <c r="G388" s="92"/>
    </row>
    <row r="389" spans="5:7" s="8" customFormat="1" ht="12.75">
      <c r="E389" s="92"/>
      <c r="G389" s="92"/>
    </row>
    <row r="390" spans="5:7" s="8" customFormat="1" ht="12.75">
      <c r="E390" s="92"/>
      <c r="G390" s="92"/>
    </row>
    <row r="391" spans="5:7" s="8" customFormat="1" ht="12.75">
      <c r="E391" s="92"/>
      <c r="G391" s="92"/>
    </row>
    <row r="392" spans="5:7" s="8" customFormat="1" ht="12.75">
      <c r="E392" s="92"/>
      <c r="G392" s="92"/>
    </row>
    <row r="393" spans="5:7" s="8" customFormat="1" ht="12.75">
      <c r="E393" s="92"/>
      <c r="G393" s="92"/>
    </row>
    <row r="394" spans="5:7" s="8" customFormat="1" ht="12.75">
      <c r="E394" s="92"/>
      <c r="G394" s="92"/>
    </row>
    <row r="395" spans="5:7" s="8" customFormat="1" ht="12.75">
      <c r="E395" s="92"/>
      <c r="G395" s="92"/>
    </row>
    <row r="396" spans="5:7" s="8" customFormat="1" ht="12.75">
      <c r="E396" s="92"/>
      <c r="G396" s="92"/>
    </row>
    <row r="397" spans="5:7" s="8" customFormat="1" ht="12.75">
      <c r="E397" s="92"/>
      <c r="G397" s="92"/>
    </row>
    <row r="398" spans="5:7" s="8" customFormat="1" ht="12.75">
      <c r="E398" s="92"/>
      <c r="G398" s="92"/>
    </row>
    <row r="399" spans="5:7" s="8" customFormat="1" ht="12.75">
      <c r="E399" s="92"/>
      <c r="G399" s="92"/>
    </row>
    <row r="400" spans="5:7" s="8" customFormat="1" ht="12.75">
      <c r="E400" s="92"/>
      <c r="G400" s="92"/>
    </row>
    <row r="401" spans="5:7" s="8" customFormat="1" ht="12.75">
      <c r="E401" s="92"/>
      <c r="G401" s="92"/>
    </row>
    <row r="402" spans="5:7" s="8" customFormat="1" ht="12.75">
      <c r="E402" s="92"/>
      <c r="G402" s="92"/>
    </row>
    <row r="403" spans="5:7" s="8" customFormat="1" ht="12.75">
      <c r="E403" s="92"/>
      <c r="G403" s="92"/>
    </row>
    <row r="404" spans="5:7" s="8" customFormat="1" ht="12.75">
      <c r="E404" s="92"/>
      <c r="G404" s="92"/>
    </row>
    <row r="405" spans="5:7" s="8" customFormat="1" ht="12.75">
      <c r="E405" s="92"/>
      <c r="G405" s="92"/>
    </row>
    <row r="406" spans="5:7" s="8" customFormat="1" ht="12.75">
      <c r="E406" s="92"/>
      <c r="G406" s="92"/>
    </row>
    <row r="407" spans="5:7" s="8" customFormat="1" ht="12.75">
      <c r="E407" s="92"/>
      <c r="G407" s="92"/>
    </row>
    <row r="408" spans="5:7" s="8" customFormat="1" ht="12.75">
      <c r="E408" s="92"/>
      <c r="G408" s="92"/>
    </row>
    <row r="409" spans="5:7" s="8" customFormat="1" ht="12.75">
      <c r="E409" s="92"/>
      <c r="G409" s="92"/>
    </row>
    <row r="410" spans="5:7" s="8" customFormat="1" ht="12.75">
      <c r="E410" s="92"/>
      <c r="G410" s="92"/>
    </row>
    <row r="411" spans="5:7" s="8" customFormat="1" ht="12.75">
      <c r="E411" s="92"/>
      <c r="G411" s="92"/>
    </row>
    <row r="412" spans="5:7" s="8" customFormat="1" ht="12.75">
      <c r="E412" s="92"/>
      <c r="G412" s="92"/>
    </row>
    <row r="413" spans="5:7" s="8" customFormat="1" ht="12.75">
      <c r="E413" s="92"/>
      <c r="G413" s="92"/>
    </row>
    <row r="414" spans="5:7" s="8" customFormat="1" ht="12.75">
      <c r="E414" s="92"/>
      <c r="G414" s="92"/>
    </row>
    <row r="415" spans="5:7" s="8" customFormat="1" ht="12.75">
      <c r="E415" s="92"/>
      <c r="G415" s="92"/>
    </row>
    <row r="416" spans="5:7" s="8" customFormat="1" ht="12.75">
      <c r="E416" s="92"/>
      <c r="G416" s="92"/>
    </row>
    <row r="417" spans="5:7" s="8" customFormat="1" ht="12.75">
      <c r="E417" s="92"/>
      <c r="G417" s="92"/>
    </row>
    <row r="418" spans="5:7" s="8" customFormat="1" ht="12.75">
      <c r="E418" s="92"/>
      <c r="G418" s="92"/>
    </row>
    <row r="419" spans="5:7" s="8" customFormat="1" ht="12.75">
      <c r="E419" s="92"/>
      <c r="G419" s="92"/>
    </row>
    <row r="420" spans="5:7" s="8" customFormat="1" ht="12.75">
      <c r="E420" s="92"/>
      <c r="G420" s="92"/>
    </row>
    <row r="421" spans="5:7" s="8" customFormat="1" ht="12.75">
      <c r="E421" s="92"/>
      <c r="G421" s="92"/>
    </row>
    <row r="422" spans="5:7" s="8" customFormat="1" ht="12.75">
      <c r="E422" s="92"/>
      <c r="G422" s="92"/>
    </row>
    <row r="423" spans="5:7" s="8" customFormat="1" ht="12.75">
      <c r="E423" s="92"/>
      <c r="G423" s="92"/>
    </row>
    <row r="424" spans="5:7" s="8" customFormat="1" ht="12.75">
      <c r="E424" s="92"/>
      <c r="G424" s="92"/>
    </row>
    <row r="425" spans="5:7" s="8" customFormat="1" ht="12.75">
      <c r="E425" s="92"/>
      <c r="G425" s="92"/>
    </row>
  </sheetData>
  <mergeCells count="2">
    <mergeCell ref="A2:G2"/>
    <mergeCell ref="A1:H1"/>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K212"/>
  <sheetViews>
    <sheetView tabSelected="1" zoomScaleSheetLayoutView="100" workbookViewId="0" topLeftCell="A97">
      <selection activeCell="B97" sqref="B97"/>
    </sheetView>
  </sheetViews>
  <sheetFormatPr defaultColWidth="9.140625" defaultRowHeight="12.75" customHeight="1"/>
  <cols>
    <col min="1" max="1" width="5.140625" style="116" customWidth="1"/>
    <col min="2" max="2" width="6.8515625" style="107" customWidth="1"/>
    <col min="3" max="3" width="3.421875" style="107" customWidth="1"/>
    <col min="4" max="4" width="9.00390625" style="107" customWidth="1"/>
    <col min="5" max="5" width="11.421875" style="107" customWidth="1"/>
    <col min="6" max="6" width="9.8515625" style="107" customWidth="1"/>
    <col min="7" max="7" width="2.00390625" style="107" customWidth="1"/>
    <col min="8" max="8" width="15.7109375" style="107" customWidth="1"/>
    <col min="9" max="9" width="8.00390625" style="107" customWidth="1"/>
    <col min="10" max="10" width="15.7109375" style="107" customWidth="1"/>
    <col min="11" max="11" width="20.140625" style="107" customWidth="1"/>
    <col min="12" max="16384" width="9.140625" style="107" customWidth="1"/>
  </cols>
  <sheetData>
    <row r="1" spans="1:11" ht="15" customHeight="1">
      <c r="A1" s="147" t="s">
        <v>67</v>
      </c>
      <c r="B1" s="147"/>
      <c r="C1" s="147"/>
      <c r="D1" s="147"/>
      <c r="E1" s="147"/>
      <c r="F1" s="147"/>
      <c r="G1" s="147"/>
      <c r="H1" s="147"/>
      <c r="I1" s="147"/>
      <c r="J1" s="147"/>
      <c r="K1" s="147"/>
    </row>
    <row r="2" spans="1:11" ht="15" customHeight="1">
      <c r="A2" s="108"/>
      <c r="B2" s="106"/>
      <c r="C2" s="106"/>
      <c r="D2" s="106"/>
      <c r="E2" s="106"/>
      <c r="F2" s="106"/>
      <c r="G2" s="106"/>
      <c r="H2" s="106"/>
      <c r="I2" s="106"/>
      <c r="J2" s="106"/>
      <c r="K2" s="106"/>
    </row>
    <row r="3" spans="1:7" ht="12.75" customHeight="1">
      <c r="A3" s="109"/>
      <c r="B3" s="110"/>
      <c r="C3" s="110"/>
      <c r="D3" s="110"/>
      <c r="E3" s="110"/>
      <c r="F3" s="110"/>
      <c r="G3" s="110"/>
    </row>
    <row r="4" spans="1:7" ht="12.75" customHeight="1">
      <c r="A4" s="111" t="s">
        <v>116</v>
      </c>
      <c r="B4" s="110"/>
      <c r="C4" s="110"/>
      <c r="D4" s="110"/>
      <c r="E4" s="110"/>
      <c r="F4" s="110"/>
      <c r="G4" s="110"/>
    </row>
    <row r="5" spans="1:7" ht="12.75" customHeight="1" thickBot="1">
      <c r="A5" s="109"/>
      <c r="B5" s="110"/>
      <c r="C5" s="110"/>
      <c r="D5" s="110"/>
      <c r="E5" s="110"/>
      <c r="F5" s="110"/>
      <c r="G5" s="110"/>
    </row>
    <row r="6" spans="1:11" ht="12.75" customHeight="1" thickBot="1">
      <c r="A6" s="112" t="s">
        <v>117</v>
      </c>
      <c r="B6" s="113"/>
      <c r="C6" s="113"/>
      <c r="D6" s="113"/>
      <c r="E6" s="113"/>
      <c r="F6" s="113"/>
      <c r="G6" s="113"/>
      <c r="H6" s="114"/>
      <c r="I6" s="114"/>
      <c r="J6" s="114"/>
      <c r="K6" s="114"/>
    </row>
    <row r="7" spans="1:7" ht="12.75" customHeight="1">
      <c r="A7" s="109"/>
      <c r="B7" s="110"/>
      <c r="C7" s="110"/>
      <c r="D7" s="110"/>
      <c r="E7" s="110"/>
      <c r="F7" s="110"/>
      <c r="G7" s="110"/>
    </row>
    <row r="8" spans="1:7" ht="12.75" customHeight="1">
      <c r="A8" s="109" t="s">
        <v>118</v>
      </c>
      <c r="B8" s="115" t="s">
        <v>119</v>
      </c>
      <c r="C8" s="110"/>
      <c r="D8" s="110"/>
      <c r="E8" s="110"/>
      <c r="F8" s="110"/>
      <c r="G8" s="110"/>
    </row>
    <row r="9" spans="2:11" ht="12.75" customHeight="1">
      <c r="B9" s="201" t="s">
        <v>259</v>
      </c>
      <c r="C9" s="202"/>
      <c r="D9" s="202"/>
      <c r="E9" s="202"/>
      <c r="F9" s="202"/>
      <c r="G9" s="202"/>
      <c r="H9" s="202"/>
      <c r="I9" s="202"/>
      <c r="J9" s="202"/>
      <c r="K9" s="202"/>
    </row>
    <row r="10" spans="2:11" ht="12.75" customHeight="1">
      <c r="B10" s="202"/>
      <c r="C10" s="202"/>
      <c r="D10" s="202"/>
      <c r="E10" s="202"/>
      <c r="F10" s="202"/>
      <c r="G10" s="202"/>
      <c r="H10" s="202"/>
      <c r="I10" s="202"/>
      <c r="J10" s="202"/>
      <c r="K10" s="202"/>
    </row>
    <row r="11" spans="2:11" ht="12.75" customHeight="1">
      <c r="B11" s="202"/>
      <c r="C11" s="202"/>
      <c r="D11" s="202"/>
      <c r="E11" s="202"/>
      <c r="F11" s="202"/>
      <c r="G11" s="202"/>
      <c r="H11" s="202"/>
      <c r="I11" s="202"/>
      <c r="J11" s="202"/>
      <c r="K11" s="202"/>
    </row>
    <row r="12" spans="1:7" ht="12.75" customHeight="1">
      <c r="A12" s="118"/>
      <c r="B12" s="110"/>
      <c r="C12" s="110"/>
      <c r="D12" s="110"/>
      <c r="E12" s="110"/>
      <c r="F12" s="110"/>
      <c r="G12" s="110"/>
    </row>
    <row r="13" spans="2:11" ht="12.75" customHeight="1">
      <c r="B13" s="201" t="s">
        <v>120</v>
      </c>
      <c r="C13" s="201"/>
      <c r="D13" s="201"/>
      <c r="E13" s="201"/>
      <c r="F13" s="201"/>
      <c r="G13" s="201"/>
      <c r="H13" s="201"/>
      <c r="I13" s="201"/>
      <c r="J13" s="201"/>
      <c r="K13" s="200"/>
    </row>
    <row r="14" spans="1:11" ht="12.75" customHeight="1">
      <c r="A14" s="118"/>
      <c r="B14" s="201"/>
      <c r="C14" s="201"/>
      <c r="D14" s="201"/>
      <c r="E14" s="201"/>
      <c r="F14" s="201"/>
      <c r="G14" s="201"/>
      <c r="H14" s="201"/>
      <c r="I14" s="201"/>
      <c r="J14" s="201"/>
      <c r="K14" s="200"/>
    </row>
    <row r="15" spans="1:7" ht="12.75" customHeight="1">
      <c r="A15" s="118"/>
      <c r="B15" s="110"/>
      <c r="C15" s="110"/>
      <c r="D15" s="110"/>
      <c r="E15" s="110"/>
      <c r="F15" s="110"/>
      <c r="G15" s="110"/>
    </row>
    <row r="16" spans="1:7" ht="12.75" customHeight="1">
      <c r="A16" s="109" t="s">
        <v>121</v>
      </c>
      <c r="B16" s="115" t="s">
        <v>122</v>
      </c>
      <c r="C16" s="110"/>
      <c r="D16" s="110"/>
      <c r="E16" s="110"/>
      <c r="F16" s="110"/>
      <c r="G16" s="110"/>
    </row>
    <row r="17" spans="1:11" ht="12.75" customHeight="1">
      <c r="A17" s="109"/>
      <c r="B17" s="171" t="s">
        <v>260</v>
      </c>
      <c r="C17" s="200"/>
      <c r="D17" s="200"/>
      <c r="E17" s="200"/>
      <c r="F17" s="200"/>
      <c r="G17" s="200"/>
      <c r="H17" s="200"/>
      <c r="I17" s="200"/>
      <c r="J17" s="200"/>
      <c r="K17" s="200"/>
    </row>
    <row r="18" spans="1:11" ht="12.75" customHeight="1">
      <c r="A18" s="109"/>
      <c r="B18" s="200"/>
      <c r="C18" s="200"/>
      <c r="D18" s="200"/>
      <c r="E18" s="200"/>
      <c r="F18" s="200"/>
      <c r="G18" s="200"/>
      <c r="H18" s="200"/>
      <c r="I18" s="200"/>
      <c r="J18" s="200"/>
      <c r="K18" s="200"/>
    </row>
    <row r="19" spans="1:11" ht="12.75" customHeight="1">
      <c r="A19" s="109"/>
      <c r="B19" s="200"/>
      <c r="C19" s="200"/>
      <c r="D19" s="200"/>
      <c r="E19" s="200"/>
      <c r="F19" s="200"/>
      <c r="G19" s="200"/>
      <c r="H19" s="200"/>
      <c r="I19" s="200"/>
      <c r="J19" s="200"/>
      <c r="K19" s="200"/>
    </row>
    <row r="20" spans="1:7" ht="12.75" customHeight="1">
      <c r="A20" s="109"/>
      <c r="B20" s="110"/>
      <c r="C20" s="110"/>
      <c r="D20" s="110"/>
      <c r="E20" s="110"/>
      <c r="F20" s="110"/>
      <c r="G20" s="110"/>
    </row>
    <row r="21" spans="1:7" ht="12.75" customHeight="1">
      <c r="A21" s="109"/>
      <c r="B21" s="119" t="s">
        <v>123</v>
      </c>
      <c r="C21" s="110"/>
      <c r="D21" s="110"/>
      <c r="E21" s="110"/>
      <c r="F21" s="110"/>
      <c r="G21" s="110"/>
    </row>
    <row r="22" spans="1:7" ht="12.75" customHeight="1">
      <c r="A22" s="109"/>
      <c r="B22" s="119" t="s">
        <v>124</v>
      </c>
      <c r="C22" s="110"/>
      <c r="D22" s="110"/>
      <c r="E22" s="110"/>
      <c r="F22" s="110"/>
      <c r="G22" s="110"/>
    </row>
    <row r="23" spans="1:7" ht="12.75" customHeight="1">
      <c r="A23" s="109"/>
      <c r="B23" s="119" t="s">
        <v>125</v>
      </c>
      <c r="C23" s="110"/>
      <c r="D23" s="110"/>
      <c r="E23" s="110"/>
      <c r="F23" s="110"/>
      <c r="G23" s="110"/>
    </row>
    <row r="24" spans="1:7" ht="12.75" customHeight="1">
      <c r="A24" s="109"/>
      <c r="B24" s="119" t="s">
        <v>126</v>
      </c>
      <c r="C24" s="110"/>
      <c r="D24" s="110"/>
      <c r="E24" s="110"/>
      <c r="F24" s="110"/>
      <c r="G24" s="110"/>
    </row>
    <row r="25" spans="1:7" ht="12.75" customHeight="1">
      <c r="A25" s="109"/>
      <c r="B25" s="119" t="s">
        <v>127</v>
      </c>
      <c r="C25" s="110"/>
      <c r="D25" s="110"/>
      <c r="E25" s="110"/>
      <c r="F25" s="110"/>
      <c r="G25" s="110"/>
    </row>
    <row r="26" spans="1:7" ht="12.75" customHeight="1">
      <c r="A26" s="109"/>
      <c r="B26" s="119"/>
      <c r="C26" s="110"/>
      <c r="D26" s="110"/>
      <c r="E26" s="110"/>
      <c r="F26" s="110"/>
      <c r="G26" s="110"/>
    </row>
    <row r="27" spans="1:11" ht="12.75" customHeight="1">
      <c r="A27" s="109"/>
      <c r="B27" s="171" t="s">
        <v>128</v>
      </c>
      <c r="C27" s="146"/>
      <c r="D27" s="146"/>
      <c r="E27" s="146"/>
      <c r="F27" s="146"/>
      <c r="G27" s="146"/>
      <c r="H27" s="146"/>
      <c r="I27" s="146"/>
      <c r="J27" s="146"/>
      <c r="K27" s="146"/>
    </row>
    <row r="28" spans="1:7" ht="12.75" customHeight="1">
      <c r="A28" s="109"/>
      <c r="B28" s="115"/>
      <c r="C28" s="110"/>
      <c r="D28" s="110"/>
      <c r="E28" s="110"/>
      <c r="F28" s="110"/>
      <c r="G28" s="110"/>
    </row>
    <row r="29" spans="1:7" ht="12.75" customHeight="1">
      <c r="A29" s="109" t="s">
        <v>129</v>
      </c>
      <c r="B29" s="115" t="s">
        <v>130</v>
      </c>
      <c r="C29" s="110"/>
      <c r="D29" s="110"/>
      <c r="E29" s="110"/>
      <c r="F29" s="110"/>
      <c r="G29" s="110"/>
    </row>
    <row r="30" spans="2:7" ht="12.75" customHeight="1">
      <c r="B30" s="110" t="s">
        <v>131</v>
      </c>
      <c r="C30" s="110"/>
      <c r="D30" s="110"/>
      <c r="E30" s="110"/>
      <c r="F30" s="110"/>
      <c r="G30" s="110"/>
    </row>
    <row r="31" spans="1:7" ht="12.75" customHeight="1">
      <c r="A31" s="118"/>
      <c r="B31" s="110"/>
      <c r="C31" s="110"/>
      <c r="D31" s="110"/>
      <c r="E31" s="110"/>
      <c r="F31" s="110"/>
      <c r="G31" s="110"/>
    </row>
    <row r="32" spans="1:7" ht="12.75" customHeight="1">
      <c r="A32" s="109" t="s">
        <v>132</v>
      </c>
      <c r="B32" s="115" t="s">
        <v>133</v>
      </c>
      <c r="C32" s="110"/>
      <c r="D32" s="110"/>
      <c r="E32" s="110"/>
      <c r="F32" s="110"/>
      <c r="G32" s="110"/>
    </row>
    <row r="33" spans="2:11" ht="12.75" customHeight="1">
      <c r="B33" s="201" t="s">
        <v>134</v>
      </c>
      <c r="C33" s="149"/>
      <c r="D33" s="149"/>
      <c r="E33" s="149"/>
      <c r="F33" s="149"/>
      <c r="G33" s="149"/>
      <c r="H33" s="149"/>
      <c r="I33" s="149"/>
      <c r="J33" s="149"/>
      <c r="K33" s="202"/>
    </row>
    <row r="34" spans="2:11" ht="12.75" customHeight="1">
      <c r="B34" s="149"/>
      <c r="C34" s="149"/>
      <c r="D34" s="149"/>
      <c r="E34" s="149"/>
      <c r="F34" s="149"/>
      <c r="G34" s="149"/>
      <c r="H34" s="149"/>
      <c r="I34" s="149"/>
      <c r="J34" s="149"/>
      <c r="K34" s="202"/>
    </row>
    <row r="35" spans="1:7" ht="12.75" customHeight="1">
      <c r="A35" s="118"/>
      <c r="B35" s="110"/>
      <c r="C35" s="110"/>
      <c r="D35" s="110"/>
      <c r="E35" s="110"/>
      <c r="F35" s="110"/>
      <c r="G35" s="110"/>
    </row>
    <row r="36" spans="1:7" ht="12.75" customHeight="1">
      <c r="A36" s="109" t="s">
        <v>135</v>
      </c>
      <c r="B36" s="115" t="s">
        <v>136</v>
      </c>
      <c r="C36" s="110"/>
      <c r="D36" s="110"/>
      <c r="E36" s="110"/>
      <c r="F36" s="110"/>
      <c r="G36" s="110"/>
    </row>
    <row r="37" spans="2:7" ht="12.75" customHeight="1">
      <c r="B37" s="110" t="s">
        <v>137</v>
      </c>
      <c r="C37" s="110"/>
      <c r="D37" s="110"/>
      <c r="E37" s="110"/>
      <c r="F37" s="110"/>
      <c r="G37" s="110"/>
    </row>
    <row r="38" spans="1:7" ht="12.75" customHeight="1">
      <c r="A38" s="118"/>
      <c r="B38" s="110"/>
      <c r="C38" s="110"/>
      <c r="D38" s="110"/>
      <c r="E38" s="110"/>
      <c r="F38" s="110"/>
      <c r="G38" s="110"/>
    </row>
    <row r="39" spans="1:7" ht="12.75" customHeight="1">
      <c r="A39" s="109" t="s">
        <v>138</v>
      </c>
      <c r="B39" s="115" t="s">
        <v>139</v>
      </c>
      <c r="C39" s="110"/>
      <c r="D39" s="110"/>
      <c r="E39" s="110"/>
      <c r="F39" s="110"/>
      <c r="G39" s="110"/>
    </row>
    <row r="40" spans="2:11" ht="12.75" customHeight="1">
      <c r="B40" s="201" t="s">
        <v>140</v>
      </c>
      <c r="C40" s="149"/>
      <c r="D40" s="149"/>
      <c r="E40" s="149"/>
      <c r="F40" s="149"/>
      <c r="G40" s="149"/>
      <c r="H40" s="149"/>
      <c r="I40" s="149"/>
      <c r="J40" s="149"/>
      <c r="K40" s="202"/>
    </row>
    <row r="41" spans="2:11" ht="13.5" customHeight="1">
      <c r="B41" s="149"/>
      <c r="C41" s="149"/>
      <c r="D41" s="149"/>
      <c r="E41" s="149"/>
      <c r="F41" s="149"/>
      <c r="G41" s="149"/>
      <c r="H41" s="149"/>
      <c r="I41" s="149"/>
      <c r="J41" s="149"/>
      <c r="K41" s="202"/>
    </row>
    <row r="42" spans="1:7" ht="12.75" customHeight="1">
      <c r="A42" s="118"/>
      <c r="B42" s="110"/>
      <c r="C42" s="110"/>
      <c r="D42" s="110"/>
      <c r="E42" s="110"/>
      <c r="F42" s="110"/>
      <c r="G42" s="110"/>
    </row>
    <row r="43" spans="1:7" ht="12.75" customHeight="1">
      <c r="A43" s="109" t="s">
        <v>141</v>
      </c>
      <c r="B43" s="115" t="s">
        <v>142</v>
      </c>
      <c r="C43" s="110"/>
      <c r="D43" s="110"/>
      <c r="E43" s="110"/>
      <c r="F43" s="110"/>
      <c r="G43" s="110"/>
    </row>
    <row r="44" spans="2:7" ht="12.75" customHeight="1">
      <c r="B44" s="110" t="s">
        <v>143</v>
      </c>
      <c r="C44" s="110"/>
      <c r="D44" s="110"/>
      <c r="E44" s="110"/>
      <c r="F44" s="110"/>
      <c r="G44" s="110"/>
    </row>
    <row r="45" spans="1:7" ht="12.75" customHeight="1">
      <c r="A45" s="118"/>
      <c r="B45" s="110"/>
      <c r="C45" s="110"/>
      <c r="D45" s="110"/>
      <c r="E45" s="110"/>
      <c r="F45" s="110"/>
      <c r="G45" s="110"/>
    </row>
    <row r="46" spans="1:7" ht="12.75" customHeight="1">
      <c r="A46" s="109" t="s">
        <v>144</v>
      </c>
      <c r="B46" s="115" t="s">
        <v>145</v>
      </c>
      <c r="C46" s="110"/>
      <c r="D46" s="110"/>
      <c r="E46" s="110"/>
      <c r="F46" s="110"/>
      <c r="G46" s="110"/>
    </row>
    <row r="47" spans="1:7" ht="12.75" customHeight="1">
      <c r="A47" s="118"/>
      <c r="B47" s="110" t="s">
        <v>146</v>
      </c>
      <c r="C47" s="110"/>
      <c r="D47" s="110"/>
      <c r="E47" s="110"/>
      <c r="F47" s="110"/>
      <c r="G47" s="110"/>
    </row>
    <row r="48" spans="1:7" ht="12.75" customHeight="1">
      <c r="A48" s="118"/>
      <c r="B48" s="110"/>
      <c r="C48" s="110"/>
      <c r="D48" s="110"/>
      <c r="E48" s="110"/>
      <c r="F48" s="110"/>
      <c r="G48" s="110"/>
    </row>
    <row r="49" spans="1:7" ht="12.75" customHeight="1">
      <c r="A49" s="109" t="s">
        <v>147</v>
      </c>
      <c r="B49" s="115" t="s">
        <v>148</v>
      </c>
      <c r="C49" s="110"/>
      <c r="D49" s="110"/>
      <c r="E49" s="110"/>
      <c r="F49" s="110"/>
      <c r="G49" s="110"/>
    </row>
    <row r="50" spans="2:11" ht="12.75" customHeight="1">
      <c r="B50" s="171" t="s">
        <v>149</v>
      </c>
      <c r="C50" s="172"/>
      <c r="D50" s="172"/>
      <c r="E50" s="172"/>
      <c r="F50" s="172"/>
      <c r="G50" s="172"/>
      <c r="H50" s="172"/>
      <c r="I50" s="172"/>
      <c r="J50" s="172"/>
      <c r="K50" s="200"/>
    </row>
    <row r="51" spans="2:11" ht="12.75" customHeight="1">
      <c r="B51" s="172"/>
      <c r="C51" s="172"/>
      <c r="D51" s="172"/>
      <c r="E51" s="172"/>
      <c r="F51" s="172"/>
      <c r="G51" s="172"/>
      <c r="H51" s="172"/>
      <c r="I51" s="172"/>
      <c r="J51" s="172"/>
      <c r="K51" s="200"/>
    </row>
    <row r="52" spans="1:7" ht="12.75" customHeight="1">
      <c r="A52" s="109"/>
      <c r="B52" s="110"/>
      <c r="C52" s="110"/>
      <c r="D52" s="110"/>
      <c r="E52" s="110"/>
      <c r="F52" s="110"/>
      <c r="G52" s="110"/>
    </row>
    <row r="53" spans="1:7" ht="12.75" customHeight="1">
      <c r="A53" s="109" t="s">
        <v>150</v>
      </c>
      <c r="B53" s="115" t="s">
        <v>151</v>
      </c>
      <c r="C53" s="110"/>
      <c r="D53" s="110"/>
      <c r="E53" s="110"/>
      <c r="F53" s="110"/>
      <c r="G53" s="110"/>
    </row>
    <row r="54" spans="2:11" ht="12.75" customHeight="1">
      <c r="B54" s="171" t="s">
        <v>152</v>
      </c>
      <c r="C54" s="172"/>
      <c r="D54" s="172"/>
      <c r="E54" s="172"/>
      <c r="F54" s="172"/>
      <c r="G54" s="172"/>
      <c r="H54" s="172"/>
      <c r="I54" s="172"/>
      <c r="J54" s="172"/>
      <c r="K54" s="200"/>
    </row>
    <row r="55" spans="2:11" ht="12.75" customHeight="1">
      <c r="B55" s="172"/>
      <c r="C55" s="172"/>
      <c r="D55" s="172"/>
      <c r="E55" s="172"/>
      <c r="F55" s="172"/>
      <c r="G55" s="172"/>
      <c r="H55" s="172"/>
      <c r="I55" s="172"/>
      <c r="J55" s="172"/>
      <c r="K55" s="200"/>
    </row>
    <row r="56" spans="1:7" ht="12.75" customHeight="1">
      <c r="A56" s="118"/>
      <c r="B56" s="110"/>
      <c r="C56" s="110"/>
      <c r="D56" s="110"/>
      <c r="E56" s="110"/>
      <c r="F56" s="110"/>
      <c r="G56" s="110"/>
    </row>
    <row r="57" spans="1:7" ht="12.75" customHeight="1">
      <c r="A57" s="109" t="s">
        <v>153</v>
      </c>
      <c r="B57" s="115" t="s">
        <v>154</v>
      </c>
      <c r="C57" s="110"/>
      <c r="D57" s="110"/>
      <c r="E57" s="110"/>
      <c r="F57" s="110"/>
      <c r="G57" s="110"/>
    </row>
    <row r="58" spans="2:7" ht="12.75" customHeight="1">
      <c r="B58" s="110" t="s">
        <v>155</v>
      </c>
      <c r="C58" s="110"/>
      <c r="D58" s="110"/>
      <c r="E58" s="110"/>
      <c r="F58" s="110"/>
      <c r="G58" s="110"/>
    </row>
    <row r="59" spans="2:7" ht="12.75" customHeight="1">
      <c r="B59" s="110"/>
      <c r="C59" s="110"/>
      <c r="D59" s="110"/>
      <c r="E59" s="110"/>
      <c r="F59" s="110"/>
      <c r="G59" s="110"/>
    </row>
    <row r="60" spans="1:7" ht="12.75" customHeight="1">
      <c r="A60" s="109" t="s">
        <v>156</v>
      </c>
      <c r="B60" s="115" t="s">
        <v>157</v>
      </c>
      <c r="C60" s="110"/>
      <c r="D60" s="110"/>
      <c r="E60" s="110"/>
      <c r="F60" s="110"/>
      <c r="G60" s="110"/>
    </row>
    <row r="61" spans="1:7" ht="12.75" customHeight="1">
      <c r="A61" s="118"/>
      <c r="B61" s="110" t="s">
        <v>158</v>
      </c>
      <c r="C61" s="110"/>
      <c r="D61" s="110"/>
      <c r="E61" s="110"/>
      <c r="F61" s="110"/>
      <c r="G61" s="110"/>
    </row>
    <row r="62" spans="1:7" ht="12.75" customHeight="1">
      <c r="A62" s="118"/>
      <c r="B62" s="110"/>
      <c r="C62" s="110"/>
      <c r="D62" s="110"/>
      <c r="E62" s="110"/>
      <c r="F62" s="110"/>
      <c r="G62" s="110"/>
    </row>
    <row r="63" spans="1:7" ht="12.75" customHeight="1">
      <c r="A63" s="109" t="s">
        <v>159</v>
      </c>
      <c r="B63" s="115" t="s">
        <v>160</v>
      </c>
      <c r="C63" s="110"/>
      <c r="D63" s="110"/>
      <c r="E63" s="110"/>
      <c r="F63" s="110"/>
      <c r="G63" s="110"/>
    </row>
    <row r="64" spans="2:11" ht="12.75" customHeight="1">
      <c r="B64" s="201" t="s">
        <v>161</v>
      </c>
      <c r="C64" s="202"/>
      <c r="D64" s="202"/>
      <c r="E64" s="202"/>
      <c r="F64" s="202"/>
      <c r="G64" s="202"/>
      <c r="H64" s="202"/>
      <c r="I64" s="202"/>
      <c r="J64" s="202"/>
      <c r="K64" s="202"/>
    </row>
    <row r="65" spans="2:11" ht="12.75" customHeight="1">
      <c r="B65" s="202"/>
      <c r="C65" s="202"/>
      <c r="D65" s="202"/>
      <c r="E65" s="202"/>
      <c r="F65" s="202"/>
      <c r="G65" s="202"/>
      <c r="H65" s="202"/>
      <c r="I65" s="202"/>
      <c r="J65" s="202"/>
      <c r="K65" s="202"/>
    </row>
    <row r="66" spans="1:7" ht="12.75" customHeight="1">
      <c r="A66" s="109"/>
      <c r="B66" s="110"/>
      <c r="C66" s="110"/>
      <c r="D66" s="110"/>
      <c r="E66" s="110"/>
      <c r="F66" s="110"/>
      <c r="G66" s="110"/>
    </row>
    <row r="67" spans="1:7" ht="12.75" customHeight="1">
      <c r="A67" s="109" t="s">
        <v>162</v>
      </c>
      <c r="B67" s="115" t="s">
        <v>163</v>
      </c>
      <c r="C67" s="110"/>
      <c r="D67" s="110"/>
      <c r="E67" s="110"/>
      <c r="F67" s="110"/>
      <c r="G67" s="110"/>
    </row>
    <row r="68" spans="1:10" ht="12.75" customHeight="1">
      <c r="A68" s="109"/>
      <c r="B68" s="110"/>
      <c r="C68" s="110"/>
      <c r="D68" s="110"/>
      <c r="E68" s="110"/>
      <c r="F68" s="110"/>
      <c r="G68" s="110"/>
      <c r="J68" s="121" t="s">
        <v>164</v>
      </c>
    </row>
    <row r="69" spans="1:10" ht="12.75" customHeight="1">
      <c r="A69" s="109"/>
      <c r="B69" s="110"/>
      <c r="C69" s="110"/>
      <c r="D69" s="110"/>
      <c r="E69" s="110"/>
      <c r="F69" s="110"/>
      <c r="G69" s="110"/>
      <c r="J69" s="121" t="s">
        <v>165</v>
      </c>
    </row>
    <row r="70" spans="1:10" ht="12.75" customHeight="1">
      <c r="A70" s="109"/>
      <c r="B70" s="110"/>
      <c r="C70" s="110"/>
      <c r="D70" s="110"/>
      <c r="E70" s="110"/>
      <c r="F70" s="110"/>
      <c r="G70" s="110"/>
      <c r="J70" s="121" t="s">
        <v>8</v>
      </c>
    </row>
    <row r="71" spans="1:7" ht="12.75" customHeight="1">
      <c r="A71" s="109"/>
      <c r="B71" s="110" t="s">
        <v>166</v>
      </c>
      <c r="C71" s="110"/>
      <c r="D71" s="110"/>
      <c r="E71" s="110"/>
      <c r="F71" s="110"/>
      <c r="G71" s="110"/>
    </row>
    <row r="72" spans="1:10" ht="12.75" customHeight="1" thickBot="1">
      <c r="A72" s="109"/>
      <c r="B72" s="110" t="s">
        <v>167</v>
      </c>
      <c r="C72" s="110"/>
      <c r="D72" s="110"/>
      <c r="E72" s="110"/>
      <c r="F72" s="110"/>
      <c r="G72" s="110"/>
      <c r="J72" s="122">
        <v>17269</v>
      </c>
    </row>
    <row r="73" spans="1:7" ht="12.75" customHeight="1" thickTop="1">
      <c r="A73" s="109"/>
      <c r="B73" s="110"/>
      <c r="C73" s="110"/>
      <c r="D73" s="110"/>
      <c r="E73" s="110"/>
      <c r="F73" s="110"/>
      <c r="G73" s="110"/>
    </row>
    <row r="74" spans="1:11" ht="12.75" customHeight="1">
      <c r="A74" s="109"/>
      <c r="B74" s="171" t="s">
        <v>168</v>
      </c>
      <c r="C74" s="146"/>
      <c r="D74" s="146"/>
      <c r="E74" s="146"/>
      <c r="F74" s="146"/>
      <c r="G74" s="146"/>
      <c r="H74" s="146"/>
      <c r="I74" s="146"/>
      <c r="J74" s="146"/>
      <c r="K74" s="200"/>
    </row>
    <row r="75" spans="1:11" ht="12.75" customHeight="1">
      <c r="A75" s="109"/>
      <c r="B75" s="146"/>
      <c r="C75" s="146"/>
      <c r="D75" s="146"/>
      <c r="E75" s="146"/>
      <c r="F75" s="146"/>
      <c r="G75" s="146"/>
      <c r="H75" s="146"/>
      <c r="I75" s="146"/>
      <c r="J75" s="146"/>
      <c r="K75" s="200"/>
    </row>
    <row r="76" spans="1:10" ht="12.75" customHeight="1">
      <c r="A76" s="109"/>
      <c r="B76" s="120"/>
      <c r="C76" s="120"/>
      <c r="D76" s="120"/>
      <c r="E76" s="120"/>
      <c r="F76" s="120"/>
      <c r="G76" s="120"/>
      <c r="H76" s="120"/>
      <c r="I76" s="120"/>
      <c r="J76" s="120"/>
    </row>
    <row r="77" spans="1:11" ht="12.75" customHeight="1">
      <c r="A77" s="109"/>
      <c r="B77" s="201" t="s">
        <v>169</v>
      </c>
      <c r="C77" s="202"/>
      <c r="D77" s="202"/>
      <c r="E77" s="202"/>
      <c r="F77" s="202"/>
      <c r="G77" s="202"/>
      <c r="H77" s="202"/>
      <c r="I77" s="202"/>
      <c r="J77" s="202"/>
      <c r="K77" s="202"/>
    </row>
    <row r="78" spans="1:11" ht="12.75" customHeight="1">
      <c r="A78" s="109"/>
      <c r="B78" s="202"/>
      <c r="C78" s="202"/>
      <c r="D78" s="202"/>
      <c r="E78" s="202"/>
      <c r="F78" s="202"/>
      <c r="G78" s="202"/>
      <c r="H78" s="202"/>
      <c r="I78" s="202"/>
      <c r="J78" s="202"/>
      <c r="K78" s="202"/>
    </row>
    <row r="79" spans="1:11" ht="12.75" customHeight="1">
      <c r="A79" s="109"/>
      <c r="B79" s="117"/>
      <c r="C79" s="117"/>
      <c r="D79" s="117"/>
      <c r="E79" s="117"/>
      <c r="F79" s="117"/>
      <c r="G79" s="117"/>
      <c r="H79" s="117"/>
      <c r="I79" s="117"/>
      <c r="J79" s="117"/>
      <c r="K79" s="117"/>
    </row>
    <row r="80" spans="1:11" ht="15" customHeight="1">
      <c r="A80" s="147" t="s">
        <v>67</v>
      </c>
      <c r="B80" s="147"/>
      <c r="C80" s="147"/>
      <c r="D80" s="147"/>
      <c r="E80" s="147"/>
      <c r="F80" s="147"/>
      <c r="G80" s="147"/>
      <c r="H80" s="147"/>
      <c r="I80" s="147"/>
      <c r="J80" s="147"/>
      <c r="K80" s="147"/>
    </row>
    <row r="81" spans="1:11" ht="15" customHeight="1">
      <c r="A81" s="108"/>
      <c r="B81" s="106"/>
      <c r="C81" s="106"/>
      <c r="D81" s="106"/>
      <c r="E81" s="106"/>
      <c r="F81" s="106"/>
      <c r="G81" s="106"/>
      <c r="H81" s="106"/>
      <c r="I81" s="106"/>
      <c r="J81" s="106"/>
      <c r="K81" s="106"/>
    </row>
    <row r="82" spans="1:7" ht="12.75" customHeight="1" thickBot="1">
      <c r="A82" s="109"/>
      <c r="B82" s="110"/>
      <c r="C82" s="110"/>
      <c r="D82" s="110"/>
      <c r="E82" s="110"/>
      <c r="F82" s="110"/>
      <c r="G82" s="110"/>
    </row>
    <row r="83" spans="1:11" ht="12.75" customHeight="1" thickBot="1">
      <c r="A83" s="112" t="s">
        <v>170</v>
      </c>
      <c r="B83" s="113"/>
      <c r="C83" s="113"/>
      <c r="D83" s="113"/>
      <c r="E83" s="113"/>
      <c r="F83" s="113"/>
      <c r="G83" s="113"/>
      <c r="H83" s="114"/>
      <c r="I83" s="114"/>
      <c r="J83" s="114"/>
      <c r="K83" s="114"/>
    </row>
    <row r="84" spans="1:7" ht="12.75" customHeight="1">
      <c r="A84" s="109"/>
      <c r="B84" s="110"/>
      <c r="C84" s="110"/>
      <c r="D84" s="110"/>
      <c r="E84" s="110"/>
      <c r="F84" s="110"/>
      <c r="G84" s="110"/>
    </row>
    <row r="85" spans="1:11" ht="12.75" customHeight="1">
      <c r="A85" s="109" t="s">
        <v>171</v>
      </c>
      <c r="B85" s="109" t="s">
        <v>172</v>
      </c>
      <c r="C85" s="118"/>
      <c r="D85" s="118"/>
      <c r="E85" s="118"/>
      <c r="F85" s="118"/>
      <c r="G85" s="118"/>
      <c r="H85" s="116"/>
      <c r="I85" s="116"/>
      <c r="J85" s="116"/>
      <c r="K85" s="116"/>
    </row>
    <row r="86" spans="2:11" ht="12.75" customHeight="1">
      <c r="B86" s="203" t="s">
        <v>173</v>
      </c>
      <c r="C86" s="200"/>
      <c r="D86" s="200"/>
      <c r="E86" s="200"/>
      <c r="F86" s="200"/>
      <c r="G86" s="200"/>
      <c r="H86" s="200"/>
      <c r="I86" s="200"/>
      <c r="J86" s="200"/>
      <c r="K86" s="200"/>
    </row>
    <row r="87" spans="2:11" ht="12.75" customHeight="1">
      <c r="B87" s="123"/>
      <c r="C87" s="123"/>
      <c r="D87" s="123"/>
      <c r="E87" s="123"/>
      <c r="F87" s="123"/>
      <c r="G87" s="123"/>
      <c r="H87" s="123"/>
      <c r="I87" s="123"/>
      <c r="J87" s="123"/>
      <c r="K87" s="123"/>
    </row>
    <row r="88" spans="2:11" ht="12.75" customHeight="1">
      <c r="B88" s="203" t="s">
        <v>261</v>
      </c>
      <c r="C88" s="204"/>
      <c r="D88" s="204"/>
      <c r="E88" s="204"/>
      <c r="F88" s="204"/>
      <c r="G88" s="204"/>
      <c r="H88" s="204"/>
      <c r="I88" s="204"/>
      <c r="J88" s="204"/>
      <c r="K88" s="204"/>
    </row>
    <row r="89" spans="2:11" ht="12.75" customHeight="1">
      <c r="B89" s="203"/>
      <c r="C89" s="204"/>
      <c r="D89" s="204"/>
      <c r="E89" s="204"/>
      <c r="F89" s="204"/>
      <c r="G89" s="204"/>
      <c r="H89" s="204"/>
      <c r="I89" s="204"/>
      <c r="J89" s="204"/>
      <c r="K89" s="204"/>
    </row>
    <row r="90" spans="2:11" ht="12.75" customHeight="1">
      <c r="B90" s="204"/>
      <c r="C90" s="204"/>
      <c r="D90" s="204"/>
      <c r="E90" s="204"/>
      <c r="F90" s="204"/>
      <c r="G90" s="204"/>
      <c r="H90" s="204"/>
      <c r="I90" s="204"/>
      <c r="J90" s="204"/>
      <c r="K90" s="204"/>
    </row>
    <row r="91" spans="1:11" ht="12.75" customHeight="1">
      <c r="A91" s="118"/>
      <c r="B91" s="124"/>
      <c r="C91" s="124"/>
      <c r="D91" s="124"/>
      <c r="E91" s="124"/>
      <c r="F91" s="124"/>
      <c r="G91" s="124"/>
      <c r="H91" s="124"/>
      <c r="I91" s="124"/>
      <c r="J91" s="124"/>
      <c r="K91" s="116"/>
    </row>
    <row r="92" spans="1:11" ht="12.75" customHeight="1">
      <c r="A92" s="109" t="s">
        <v>174</v>
      </c>
      <c r="B92" s="109" t="s">
        <v>175</v>
      </c>
      <c r="C92" s="118"/>
      <c r="D92" s="118"/>
      <c r="E92" s="118"/>
      <c r="F92" s="118"/>
      <c r="G92" s="118"/>
      <c r="H92" s="116"/>
      <c r="I92" s="116"/>
      <c r="J92" s="116"/>
      <c r="K92" s="116"/>
    </row>
    <row r="93" spans="2:11" ht="12.75" customHeight="1">
      <c r="B93" s="203" t="s">
        <v>262</v>
      </c>
      <c r="C93" s="202"/>
      <c r="D93" s="202"/>
      <c r="E93" s="202"/>
      <c r="F93" s="202"/>
      <c r="G93" s="202"/>
      <c r="H93" s="202"/>
      <c r="I93" s="202"/>
      <c r="J93" s="202"/>
      <c r="K93" s="202"/>
    </row>
    <row r="94" spans="2:11" ht="12.75" customHeight="1">
      <c r="B94" s="202"/>
      <c r="C94" s="202"/>
      <c r="D94" s="202"/>
      <c r="E94" s="202"/>
      <c r="F94" s="202"/>
      <c r="G94" s="202"/>
      <c r="H94" s="202"/>
      <c r="I94" s="202"/>
      <c r="J94" s="202"/>
      <c r="K94" s="202"/>
    </row>
    <row r="95" spans="2:11" ht="12.75" customHeight="1">
      <c r="B95" s="202"/>
      <c r="C95" s="202"/>
      <c r="D95" s="202"/>
      <c r="E95" s="202"/>
      <c r="F95" s="202"/>
      <c r="G95" s="202"/>
      <c r="H95" s="202"/>
      <c r="I95" s="202"/>
      <c r="J95" s="202"/>
      <c r="K95" s="202"/>
    </row>
    <row r="96" spans="1:7" ht="12.75" customHeight="1">
      <c r="A96" s="118"/>
      <c r="B96" s="110"/>
      <c r="C96" s="110"/>
      <c r="D96" s="110"/>
      <c r="E96" s="110"/>
      <c r="F96" s="110"/>
      <c r="G96" s="110"/>
    </row>
    <row r="97" spans="1:7" ht="12.75" customHeight="1">
      <c r="A97" s="109" t="s">
        <v>176</v>
      </c>
      <c r="B97" s="115" t="s">
        <v>177</v>
      </c>
      <c r="C97" s="110"/>
      <c r="D97" s="110"/>
      <c r="E97" s="110"/>
      <c r="F97" s="110"/>
      <c r="G97" s="110"/>
    </row>
    <row r="98" spans="2:11" ht="12.75" customHeight="1">
      <c r="B98" s="203" t="s">
        <v>263</v>
      </c>
      <c r="C98" s="148"/>
      <c r="D98" s="148"/>
      <c r="E98" s="148"/>
      <c r="F98" s="148"/>
      <c r="G98" s="148"/>
      <c r="H98" s="148"/>
      <c r="I98" s="148"/>
      <c r="J98" s="148"/>
      <c r="K98" s="148"/>
    </row>
    <row r="99" spans="2:11" ht="12.75" customHeight="1">
      <c r="B99" s="148"/>
      <c r="C99" s="148"/>
      <c r="D99" s="148"/>
      <c r="E99" s="148"/>
      <c r="F99" s="148"/>
      <c r="G99" s="148"/>
      <c r="H99" s="148"/>
      <c r="I99" s="148"/>
      <c r="J99" s="148"/>
      <c r="K99" s="148"/>
    </row>
    <row r="100" spans="1:11" ht="12.75" customHeight="1">
      <c r="A100" s="118"/>
      <c r="B100" s="184" t="s">
        <v>178</v>
      </c>
      <c r="C100" s="184"/>
      <c r="D100" s="184"/>
      <c r="E100" s="184"/>
      <c r="F100" s="184"/>
      <c r="G100" s="184"/>
      <c r="H100" s="184"/>
      <c r="I100" s="184"/>
      <c r="J100" s="184"/>
      <c r="K100" s="184"/>
    </row>
    <row r="101" spans="1:11" ht="12.75" customHeight="1">
      <c r="A101" s="118"/>
      <c r="B101" s="110"/>
      <c r="C101" s="110"/>
      <c r="D101" s="110"/>
      <c r="E101" s="110"/>
      <c r="F101" s="110"/>
      <c r="G101" s="110"/>
      <c r="H101" s="110"/>
      <c r="I101" s="110"/>
      <c r="J101" s="110"/>
      <c r="K101" s="110"/>
    </row>
    <row r="102" spans="1:7" ht="12.75" customHeight="1">
      <c r="A102" s="109" t="s">
        <v>179</v>
      </c>
      <c r="B102" s="115" t="s">
        <v>180</v>
      </c>
      <c r="C102" s="110"/>
      <c r="D102" s="110"/>
      <c r="E102" s="110"/>
      <c r="F102" s="110"/>
      <c r="G102" s="110"/>
    </row>
    <row r="103" spans="1:7" ht="12.75" customHeight="1">
      <c r="A103" s="118"/>
      <c r="B103" s="110" t="s">
        <v>181</v>
      </c>
      <c r="C103" s="110"/>
      <c r="D103" s="110"/>
      <c r="E103" s="110"/>
      <c r="F103" s="110"/>
      <c r="G103" s="110"/>
    </row>
    <row r="104" spans="1:7" ht="12.75" customHeight="1">
      <c r="A104" s="118"/>
      <c r="B104" s="118"/>
      <c r="C104" s="118"/>
      <c r="D104" s="110"/>
      <c r="E104" s="110"/>
      <c r="F104" s="110"/>
      <c r="G104" s="110"/>
    </row>
    <row r="105" spans="1:7" ht="12.75" customHeight="1">
      <c r="A105" s="109" t="s">
        <v>182</v>
      </c>
      <c r="B105" s="109" t="s">
        <v>183</v>
      </c>
      <c r="C105" s="118"/>
      <c r="D105" s="110"/>
      <c r="E105" s="110"/>
      <c r="F105" s="110"/>
      <c r="G105" s="110"/>
    </row>
    <row r="106" spans="1:11" ht="12.75" customHeight="1">
      <c r="A106" s="109"/>
      <c r="B106" s="115"/>
      <c r="C106" s="110"/>
      <c r="D106" s="110"/>
      <c r="E106" s="110"/>
      <c r="F106" s="110"/>
      <c r="G106" s="110"/>
      <c r="J106" s="121" t="s">
        <v>184</v>
      </c>
      <c r="K106" s="121" t="s">
        <v>185</v>
      </c>
    </row>
    <row r="107" spans="1:11" ht="12.75" customHeight="1">
      <c r="A107" s="109"/>
      <c r="B107" s="115"/>
      <c r="C107" s="110"/>
      <c r="D107" s="110"/>
      <c r="E107" s="110"/>
      <c r="F107" s="110"/>
      <c r="G107" s="110"/>
      <c r="J107" s="121"/>
      <c r="K107" s="121"/>
    </row>
    <row r="108" spans="1:11" ht="12.75" customHeight="1">
      <c r="A108" s="109"/>
      <c r="B108" s="115"/>
      <c r="C108" s="110"/>
      <c r="D108" s="110"/>
      <c r="E108" s="110"/>
      <c r="F108" s="110"/>
      <c r="G108" s="110"/>
      <c r="J108" s="121" t="s">
        <v>165</v>
      </c>
      <c r="K108" s="121" t="s">
        <v>165</v>
      </c>
    </row>
    <row r="109" spans="1:11" ht="12.75" customHeight="1">
      <c r="A109" s="109"/>
      <c r="B109" s="115"/>
      <c r="C109" s="110"/>
      <c r="D109" s="110"/>
      <c r="E109" s="110"/>
      <c r="F109" s="110"/>
      <c r="G109" s="110"/>
      <c r="J109" s="121" t="s">
        <v>8</v>
      </c>
      <c r="K109" s="121" t="s">
        <v>8</v>
      </c>
    </row>
    <row r="110" spans="1:11" ht="12.75" customHeight="1">
      <c r="A110" s="109"/>
      <c r="B110" s="110" t="s">
        <v>186</v>
      </c>
      <c r="C110" s="110"/>
      <c r="D110" s="110"/>
      <c r="E110" s="110"/>
      <c r="F110" s="110"/>
      <c r="G110" s="110"/>
      <c r="J110" s="11">
        <v>0</v>
      </c>
      <c r="K110" s="11">
        <v>0</v>
      </c>
    </row>
    <row r="111" spans="1:11" ht="12.75" customHeight="1" thickBot="1">
      <c r="A111" s="109"/>
      <c r="B111" s="110"/>
      <c r="C111" s="110"/>
      <c r="D111" s="110"/>
      <c r="E111" s="110"/>
      <c r="F111" s="110"/>
      <c r="G111" s="110"/>
      <c r="J111" s="47">
        <f>SUM(J110:J110)</f>
        <v>0</v>
      </c>
      <c r="K111" s="47">
        <f>SUM(K110:K110)</f>
        <v>0</v>
      </c>
    </row>
    <row r="112" spans="1:11" ht="12.75" customHeight="1" thickTop="1">
      <c r="A112" s="109"/>
      <c r="B112" s="110"/>
      <c r="C112" s="110"/>
      <c r="D112" s="110"/>
      <c r="E112" s="110"/>
      <c r="F112" s="110"/>
      <c r="G112" s="110"/>
      <c r="J112" s="12"/>
      <c r="K112" s="12"/>
    </row>
    <row r="113" spans="1:11" ht="12.75" customHeight="1">
      <c r="A113" s="109"/>
      <c r="B113" s="110" t="s">
        <v>187</v>
      </c>
      <c r="C113" s="110"/>
      <c r="D113" s="110"/>
      <c r="E113" s="110"/>
      <c r="F113" s="110"/>
      <c r="G113" s="110"/>
      <c r="J113" s="11"/>
      <c r="K113" s="11"/>
    </row>
    <row r="114" spans="1:7" ht="12.75" customHeight="1">
      <c r="A114" s="118"/>
      <c r="B114" s="110" t="s">
        <v>188</v>
      </c>
      <c r="C114" s="110"/>
      <c r="D114" s="110"/>
      <c r="E114" s="110"/>
      <c r="F114" s="110"/>
      <c r="G114" s="110"/>
    </row>
    <row r="115" spans="1:7" ht="12.75" customHeight="1">
      <c r="A115" s="118"/>
      <c r="B115" s="110"/>
      <c r="C115" s="110"/>
      <c r="D115" s="110"/>
      <c r="E115" s="110"/>
      <c r="F115" s="110"/>
      <c r="G115" s="110"/>
    </row>
    <row r="116" spans="1:7" ht="12.75" customHeight="1">
      <c r="A116" s="109" t="s">
        <v>189</v>
      </c>
      <c r="B116" s="115" t="s">
        <v>190</v>
      </c>
      <c r="C116" s="110"/>
      <c r="D116" s="110"/>
      <c r="E116" s="110"/>
      <c r="F116" s="110"/>
      <c r="G116" s="110"/>
    </row>
    <row r="117" spans="1:7" ht="12.75" customHeight="1">
      <c r="A117" s="118"/>
      <c r="B117" s="110" t="s">
        <v>191</v>
      </c>
      <c r="C117" s="110"/>
      <c r="D117" s="110"/>
      <c r="E117" s="110"/>
      <c r="F117" s="110"/>
      <c r="G117" s="110"/>
    </row>
    <row r="118" spans="1:7" ht="12.75" customHeight="1">
      <c r="A118" s="118"/>
      <c r="B118" s="110"/>
      <c r="C118" s="110"/>
      <c r="D118" s="110"/>
      <c r="E118" s="110"/>
      <c r="F118" s="110"/>
      <c r="G118" s="110"/>
    </row>
    <row r="119" spans="1:7" ht="12.75" customHeight="1">
      <c r="A119" s="109" t="s">
        <v>192</v>
      </c>
      <c r="B119" s="115" t="s">
        <v>193</v>
      </c>
      <c r="C119" s="110"/>
      <c r="D119" s="110"/>
      <c r="E119" s="110"/>
      <c r="F119" s="110"/>
      <c r="G119" s="110"/>
    </row>
    <row r="120" spans="2:7" ht="12.75" customHeight="1">
      <c r="B120" s="110" t="s">
        <v>194</v>
      </c>
      <c r="C120" s="110"/>
      <c r="D120" s="110"/>
      <c r="E120" s="110"/>
      <c r="F120" s="110"/>
      <c r="G120" s="110"/>
    </row>
    <row r="121" spans="1:7" ht="12.75" customHeight="1">
      <c r="A121" s="118"/>
      <c r="B121" s="110"/>
      <c r="C121" s="110"/>
      <c r="D121" s="110"/>
      <c r="E121" s="110"/>
      <c r="F121" s="110"/>
      <c r="G121" s="110"/>
    </row>
    <row r="122" spans="1:7" ht="12.75" customHeight="1">
      <c r="A122" s="109" t="s">
        <v>195</v>
      </c>
      <c r="B122" s="115" t="s">
        <v>196</v>
      </c>
      <c r="C122" s="110"/>
      <c r="D122" s="110"/>
      <c r="E122" s="110"/>
      <c r="F122" s="110"/>
      <c r="G122" s="110"/>
    </row>
    <row r="123" spans="2:7" ht="12.75" customHeight="1">
      <c r="B123" s="110" t="s">
        <v>197</v>
      </c>
      <c r="C123" s="110"/>
      <c r="D123" s="110"/>
      <c r="E123" s="110"/>
      <c r="F123" s="110"/>
      <c r="G123" s="110"/>
    </row>
    <row r="124" spans="1:7" ht="12.75" customHeight="1">
      <c r="A124" s="109"/>
      <c r="B124" s="110"/>
      <c r="C124" s="110"/>
      <c r="D124" s="110"/>
      <c r="E124" s="110"/>
      <c r="F124" s="110"/>
      <c r="G124" s="110"/>
    </row>
    <row r="125" spans="1:7" ht="12.75" customHeight="1">
      <c r="A125" s="109" t="s">
        <v>198</v>
      </c>
      <c r="B125" s="109" t="s">
        <v>199</v>
      </c>
      <c r="C125" s="118"/>
      <c r="D125" s="118"/>
      <c r="E125" s="118"/>
      <c r="F125" s="118"/>
      <c r="G125" s="110"/>
    </row>
    <row r="126" spans="2:7" ht="12.75" customHeight="1">
      <c r="B126" s="110" t="s">
        <v>200</v>
      </c>
      <c r="C126" s="110"/>
      <c r="D126" s="110"/>
      <c r="E126" s="110"/>
      <c r="F126" s="110"/>
      <c r="G126" s="110"/>
    </row>
    <row r="127" spans="2:7" ht="12.75" customHeight="1">
      <c r="B127" s="110"/>
      <c r="C127" s="110"/>
      <c r="D127" s="110"/>
      <c r="E127" s="110"/>
      <c r="F127" s="110"/>
      <c r="G127" s="110"/>
    </row>
    <row r="128" spans="2:7" ht="12.75" customHeight="1">
      <c r="B128" s="115" t="s">
        <v>201</v>
      </c>
      <c r="C128" s="110"/>
      <c r="D128" s="110"/>
      <c r="E128" s="125" t="s">
        <v>8</v>
      </c>
      <c r="F128" s="110"/>
      <c r="G128" s="110"/>
    </row>
    <row r="129" spans="2:7" ht="12.75" customHeight="1">
      <c r="B129" s="110"/>
      <c r="C129" s="110"/>
      <c r="D129" s="110"/>
      <c r="E129" s="118"/>
      <c r="F129" s="110"/>
      <c r="G129" s="110"/>
    </row>
    <row r="130" spans="2:7" ht="12.75" customHeight="1">
      <c r="B130" s="119" t="s">
        <v>202</v>
      </c>
      <c r="C130" s="110"/>
      <c r="D130" s="118"/>
      <c r="E130" s="126">
        <v>5942</v>
      </c>
      <c r="F130" s="110"/>
      <c r="G130" s="110"/>
    </row>
    <row r="131" spans="2:7" ht="12.75" customHeight="1">
      <c r="B131" s="119" t="s">
        <v>203</v>
      </c>
      <c r="C131" s="110"/>
      <c r="D131" s="118"/>
      <c r="E131" s="126">
        <v>55</v>
      </c>
      <c r="F131" s="110"/>
      <c r="G131" s="110"/>
    </row>
    <row r="132" spans="2:7" ht="12.75" customHeight="1">
      <c r="B132" s="110"/>
      <c r="C132" s="110"/>
      <c r="D132" s="118"/>
      <c r="E132" s="118"/>
      <c r="F132" s="110"/>
      <c r="G132" s="110"/>
    </row>
    <row r="133" spans="2:7" ht="12.75" customHeight="1" thickBot="1">
      <c r="B133" s="110"/>
      <c r="C133" s="110"/>
      <c r="D133" s="110"/>
      <c r="E133" s="127">
        <f>SUM(E130:E132)</f>
        <v>5997</v>
      </c>
      <c r="F133" s="110"/>
      <c r="G133" s="110"/>
    </row>
    <row r="134" spans="2:7" ht="12.75" customHeight="1" thickTop="1">
      <c r="B134" s="110"/>
      <c r="C134" s="110"/>
      <c r="D134" s="110"/>
      <c r="E134" s="118"/>
      <c r="F134" s="110"/>
      <c r="G134" s="110"/>
    </row>
    <row r="135" spans="2:7" ht="12.75" customHeight="1">
      <c r="B135" s="110" t="s">
        <v>204</v>
      </c>
      <c r="C135" s="110"/>
      <c r="D135" s="110"/>
      <c r="E135" s="110"/>
      <c r="F135" s="110"/>
      <c r="G135" s="110"/>
    </row>
    <row r="136" spans="2:7" ht="12.75" customHeight="1">
      <c r="B136" s="110" t="s">
        <v>205</v>
      </c>
      <c r="C136" s="110"/>
      <c r="D136" s="110"/>
      <c r="E136" s="110"/>
      <c r="F136" s="110"/>
      <c r="G136" s="110"/>
    </row>
    <row r="137" spans="2:7" ht="12.75" customHeight="1">
      <c r="B137" s="110" t="s">
        <v>206</v>
      </c>
      <c r="C137" s="110"/>
      <c r="D137" s="110"/>
      <c r="E137" s="110"/>
      <c r="F137" s="110"/>
      <c r="G137" s="110"/>
    </row>
    <row r="138" spans="2:7" ht="12.75" customHeight="1">
      <c r="B138" s="110"/>
      <c r="C138" s="110"/>
      <c r="D138" s="110"/>
      <c r="E138" s="110"/>
      <c r="F138" s="110"/>
      <c r="G138" s="110"/>
    </row>
    <row r="139" spans="1:11" ht="15" customHeight="1">
      <c r="A139" s="147" t="s">
        <v>67</v>
      </c>
      <c r="B139" s="147"/>
      <c r="C139" s="147"/>
      <c r="D139" s="147"/>
      <c r="E139" s="147"/>
      <c r="F139" s="147"/>
      <c r="G139" s="147"/>
      <c r="H139" s="147"/>
      <c r="I139" s="147"/>
      <c r="J139" s="147"/>
      <c r="K139" s="147"/>
    </row>
    <row r="140" spans="1:11" ht="15" customHeight="1">
      <c r="A140" s="108"/>
      <c r="B140" s="106"/>
      <c r="C140" s="106"/>
      <c r="D140" s="106"/>
      <c r="E140" s="106"/>
      <c r="F140" s="106"/>
      <c r="G140" s="106"/>
      <c r="H140" s="106"/>
      <c r="I140" s="106"/>
      <c r="J140" s="106"/>
      <c r="K140" s="106"/>
    </row>
    <row r="141" spans="1:7" ht="12.75" customHeight="1">
      <c r="A141" s="118"/>
      <c r="B141" s="110"/>
      <c r="C141" s="110"/>
      <c r="D141" s="110"/>
      <c r="E141" s="110"/>
      <c r="F141" s="110"/>
      <c r="G141" s="110"/>
    </row>
    <row r="142" spans="1:7" ht="12.75" customHeight="1">
      <c r="A142" s="109" t="s">
        <v>207</v>
      </c>
      <c r="B142" s="115" t="s">
        <v>208</v>
      </c>
      <c r="C142" s="110"/>
      <c r="D142" s="110"/>
      <c r="E142" s="110"/>
      <c r="F142" s="110"/>
      <c r="G142" s="110"/>
    </row>
    <row r="143" spans="2:7" ht="12.75" customHeight="1">
      <c r="B143" s="110" t="s">
        <v>209</v>
      </c>
      <c r="C143" s="110"/>
      <c r="D143" s="110"/>
      <c r="E143" s="110"/>
      <c r="F143" s="110"/>
      <c r="G143" s="110"/>
    </row>
    <row r="144" spans="2:7" ht="12.75" customHeight="1">
      <c r="B144" s="110"/>
      <c r="C144" s="110"/>
      <c r="D144" s="110"/>
      <c r="E144" s="110"/>
      <c r="F144" s="110"/>
      <c r="G144" s="110"/>
    </row>
    <row r="145" spans="1:7" ht="12.75" customHeight="1">
      <c r="A145" s="109"/>
      <c r="B145" s="110"/>
      <c r="C145" s="110"/>
      <c r="D145" s="110"/>
      <c r="E145" s="110"/>
      <c r="F145" s="110"/>
      <c r="G145" s="110"/>
    </row>
    <row r="146" spans="1:7" ht="12.75" customHeight="1">
      <c r="A146" s="109" t="s">
        <v>210</v>
      </c>
      <c r="B146" s="115" t="s">
        <v>211</v>
      </c>
      <c r="C146" s="110"/>
      <c r="D146" s="110"/>
      <c r="E146" s="110"/>
      <c r="F146" s="110"/>
      <c r="G146" s="110"/>
    </row>
    <row r="147" spans="2:7" ht="12.75" customHeight="1">
      <c r="B147" s="110" t="s">
        <v>212</v>
      </c>
      <c r="C147" s="110"/>
      <c r="D147" s="110"/>
      <c r="E147" s="110"/>
      <c r="F147" s="110"/>
      <c r="G147" s="110"/>
    </row>
    <row r="148" spans="2:7" ht="12.75" customHeight="1">
      <c r="B148" s="110"/>
      <c r="C148" s="110"/>
      <c r="D148" s="110"/>
      <c r="E148" s="110"/>
      <c r="F148" s="110"/>
      <c r="G148" s="110"/>
    </row>
    <row r="149" spans="2:9" ht="12.75" customHeight="1">
      <c r="B149" s="115" t="s">
        <v>213</v>
      </c>
      <c r="C149" s="115"/>
      <c r="D149" s="115"/>
      <c r="E149" s="115"/>
      <c r="F149" s="115"/>
      <c r="G149" s="115"/>
      <c r="H149" s="46"/>
      <c r="I149" s="46"/>
    </row>
    <row r="150" spans="2:9" ht="12.75" customHeight="1">
      <c r="B150" s="115"/>
      <c r="C150" s="115"/>
      <c r="D150" s="115"/>
      <c r="E150" s="115"/>
      <c r="F150" s="115"/>
      <c r="G150" s="115"/>
      <c r="H150" s="46"/>
      <c r="I150" s="46"/>
    </row>
    <row r="151" spans="2:11" ht="12.75" customHeight="1">
      <c r="B151" s="199" t="s">
        <v>214</v>
      </c>
      <c r="C151" s="200"/>
      <c r="D151" s="200"/>
      <c r="E151" s="200"/>
      <c r="F151" s="200"/>
      <c r="G151" s="200"/>
      <c r="H151" s="200"/>
      <c r="I151" s="200"/>
      <c r="J151" s="200"/>
      <c r="K151" s="200"/>
    </row>
    <row r="152" spans="1:11" ht="12.75" customHeight="1">
      <c r="A152" s="118"/>
      <c r="B152" s="199" t="s">
        <v>215</v>
      </c>
      <c r="C152" s="200"/>
      <c r="D152" s="200"/>
      <c r="E152" s="200"/>
      <c r="F152" s="200"/>
      <c r="G152" s="200"/>
      <c r="H152" s="200"/>
      <c r="I152" s="200"/>
      <c r="J152" s="200"/>
      <c r="K152" s="200"/>
    </row>
    <row r="153" spans="1:11" ht="12.75" customHeight="1">
      <c r="A153" s="118"/>
      <c r="B153" s="199" t="s">
        <v>216</v>
      </c>
      <c r="C153" s="200"/>
      <c r="D153" s="200"/>
      <c r="E153" s="200"/>
      <c r="F153" s="200"/>
      <c r="G153" s="200"/>
      <c r="H153" s="200"/>
      <c r="I153" s="200"/>
      <c r="J153" s="200"/>
      <c r="K153" s="200"/>
    </row>
    <row r="154" spans="1:11" ht="12.75" customHeight="1">
      <c r="A154" s="118"/>
      <c r="B154" s="199" t="s">
        <v>217</v>
      </c>
      <c r="C154" s="200"/>
      <c r="D154" s="200"/>
      <c r="E154" s="200"/>
      <c r="F154" s="200"/>
      <c r="G154" s="200"/>
      <c r="H154" s="200"/>
      <c r="I154" s="200"/>
      <c r="J154" s="200"/>
      <c r="K154" s="200"/>
    </row>
    <row r="155" spans="1:11" ht="12.75" customHeight="1">
      <c r="A155" s="118"/>
      <c r="B155" s="199"/>
      <c r="C155" s="200"/>
      <c r="D155" s="200"/>
      <c r="E155" s="200"/>
      <c r="F155" s="200"/>
      <c r="G155" s="200"/>
      <c r="H155" s="200"/>
      <c r="I155" s="200"/>
      <c r="J155" s="200"/>
      <c r="K155" s="200"/>
    </row>
    <row r="156" spans="1:11" ht="12.75" customHeight="1">
      <c r="A156" s="118"/>
      <c r="B156" s="199" t="s">
        <v>218</v>
      </c>
      <c r="C156" s="199"/>
      <c r="D156" s="199"/>
      <c r="E156" s="199"/>
      <c r="F156" s="199"/>
      <c r="G156" s="199"/>
      <c r="H156" s="199"/>
      <c r="I156" s="199"/>
      <c r="J156" s="199"/>
      <c r="K156" s="199"/>
    </row>
    <row r="157" spans="1:11" ht="12.75" customHeight="1">
      <c r="A157" s="118"/>
      <c r="B157" s="199" t="s">
        <v>219</v>
      </c>
      <c r="C157" s="200"/>
      <c r="D157" s="200"/>
      <c r="E157" s="200"/>
      <c r="F157" s="200"/>
      <c r="G157" s="200"/>
      <c r="H157" s="200"/>
      <c r="I157" s="200"/>
      <c r="J157" s="200"/>
      <c r="K157" s="200"/>
    </row>
    <row r="158" spans="1:11" ht="12.75" customHeight="1">
      <c r="A158" s="118"/>
      <c r="B158" s="199" t="s">
        <v>220</v>
      </c>
      <c r="C158" s="200"/>
      <c r="D158" s="200"/>
      <c r="E158" s="200"/>
      <c r="F158" s="200"/>
      <c r="G158" s="200"/>
      <c r="H158" s="200"/>
      <c r="I158" s="200"/>
      <c r="J158" s="200"/>
      <c r="K158" s="200"/>
    </row>
    <row r="159" spans="1:11" ht="12.75" customHeight="1">
      <c r="A159" s="118"/>
      <c r="B159" s="199" t="s">
        <v>221</v>
      </c>
      <c r="C159" s="200"/>
      <c r="D159" s="200"/>
      <c r="E159" s="200"/>
      <c r="F159" s="200"/>
      <c r="G159" s="200"/>
      <c r="H159" s="200"/>
      <c r="I159" s="200"/>
      <c r="J159" s="200"/>
      <c r="K159" s="200"/>
    </row>
    <row r="160" spans="1:9" ht="12.75" customHeight="1">
      <c r="A160" s="118"/>
      <c r="B160" s="128"/>
      <c r="C160" s="128"/>
      <c r="D160" s="128"/>
      <c r="E160" s="128"/>
      <c r="F160" s="128"/>
      <c r="G160" s="128"/>
      <c r="H160" s="128"/>
      <c r="I160" s="128"/>
    </row>
    <row r="161" spans="1:11" ht="12.75" customHeight="1">
      <c r="A161" s="118"/>
      <c r="B161" s="191" t="s">
        <v>222</v>
      </c>
      <c r="C161" s="195"/>
      <c r="D161" s="195"/>
      <c r="E161" s="195"/>
      <c r="F161" s="195"/>
      <c r="G161" s="195"/>
      <c r="H161" s="195"/>
      <c r="I161" s="195"/>
      <c r="J161" s="195"/>
      <c r="K161" s="195"/>
    </row>
    <row r="162" spans="1:11" ht="12.75" customHeight="1">
      <c r="A162" s="118"/>
      <c r="B162" s="191" t="s">
        <v>223</v>
      </c>
      <c r="C162" s="195"/>
      <c r="D162" s="195"/>
      <c r="E162" s="195"/>
      <c r="F162" s="195"/>
      <c r="G162" s="195"/>
      <c r="H162" s="195"/>
      <c r="I162" s="195"/>
      <c r="J162" s="195"/>
      <c r="K162" s="195"/>
    </row>
    <row r="163" spans="1:11" ht="12.75" customHeight="1">
      <c r="A163" s="118"/>
      <c r="B163" s="191" t="s">
        <v>224</v>
      </c>
      <c r="C163" s="195"/>
      <c r="D163" s="195"/>
      <c r="E163" s="195"/>
      <c r="F163" s="195"/>
      <c r="G163" s="195"/>
      <c r="H163" s="195"/>
      <c r="I163" s="195"/>
      <c r="J163" s="195"/>
      <c r="K163" s="195"/>
    </row>
    <row r="164" spans="1:11" ht="12.75" customHeight="1">
      <c r="A164" s="118"/>
      <c r="B164" s="191" t="s">
        <v>225</v>
      </c>
      <c r="C164" s="195"/>
      <c r="D164" s="195"/>
      <c r="E164" s="195"/>
      <c r="F164" s="195"/>
      <c r="G164" s="195"/>
      <c r="H164" s="195"/>
      <c r="I164" s="195"/>
      <c r="J164" s="195"/>
      <c r="K164" s="195"/>
    </row>
    <row r="165" spans="1:11" ht="12.75" customHeight="1">
      <c r="A165" s="118"/>
      <c r="B165" s="191"/>
      <c r="C165" s="195"/>
      <c r="D165" s="195"/>
      <c r="E165" s="195"/>
      <c r="F165" s="195"/>
      <c r="G165" s="195"/>
      <c r="H165" s="195"/>
      <c r="I165" s="195"/>
      <c r="J165" s="195"/>
      <c r="K165" s="195"/>
    </row>
    <row r="166" spans="1:11" ht="12.75" customHeight="1">
      <c r="A166" s="118"/>
      <c r="B166" s="191" t="s">
        <v>226</v>
      </c>
      <c r="C166" s="195"/>
      <c r="D166" s="195"/>
      <c r="E166" s="195"/>
      <c r="F166" s="195"/>
      <c r="G166" s="195"/>
      <c r="H166" s="195"/>
      <c r="I166" s="195"/>
      <c r="J166" s="195"/>
      <c r="K166" s="195"/>
    </row>
    <row r="167" spans="1:11" ht="12.75" customHeight="1">
      <c r="A167" s="118"/>
      <c r="B167" s="191" t="s">
        <v>227</v>
      </c>
      <c r="C167" s="195"/>
      <c r="D167" s="195"/>
      <c r="E167" s="195"/>
      <c r="F167" s="195"/>
      <c r="G167" s="195"/>
      <c r="H167" s="195"/>
      <c r="I167" s="195"/>
      <c r="J167" s="195"/>
      <c r="K167" s="195"/>
    </row>
    <row r="168" spans="1:11" ht="12.75" customHeight="1">
      <c r="A168" s="118"/>
      <c r="B168" s="191" t="s">
        <v>228</v>
      </c>
      <c r="C168" s="195"/>
      <c r="D168" s="195"/>
      <c r="E168" s="195"/>
      <c r="F168" s="195"/>
      <c r="G168" s="195"/>
      <c r="H168" s="195"/>
      <c r="I168" s="195"/>
      <c r="J168" s="195"/>
      <c r="K168" s="195"/>
    </row>
    <row r="169" spans="1:11" ht="12.75" customHeight="1">
      <c r="A169" s="118"/>
      <c r="B169" s="191" t="s">
        <v>229</v>
      </c>
      <c r="C169" s="195"/>
      <c r="D169" s="195"/>
      <c r="E169" s="195"/>
      <c r="F169" s="195"/>
      <c r="G169" s="195"/>
      <c r="H169" s="195"/>
      <c r="I169" s="195"/>
      <c r="J169" s="195"/>
      <c r="K169" s="195"/>
    </row>
    <row r="170" spans="1:11" ht="12.75" customHeight="1">
      <c r="A170" s="118"/>
      <c r="B170" s="191" t="s">
        <v>230</v>
      </c>
      <c r="C170" s="195"/>
      <c r="D170" s="195"/>
      <c r="E170" s="195"/>
      <c r="F170" s="195"/>
      <c r="G170" s="195"/>
      <c r="H170" s="195"/>
      <c r="I170" s="195"/>
      <c r="J170" s="195"/>
      <c r="K170" s="195"/>
    </row>
    <row r="171" spans="1:11" ht="12.75" customHeight="1">
      <c r="A171" s="118"/>
      <c r="B171" s="129"/>
      <c r="C171" s="130"/>
      <c r="D171" s="130"/>
      <c r="E171" s="130"/>
      <c r="F171" s="130"/>
      <c r="G171" s="130"/>
      <c r="H171" s="130"/>
      <c r="I171" s="130"/>
      <c r="J171" s="130"/>
      <c r="K171" s="130"/>
    </row>
    <row r="172" spans="1:11" ht="12.75" customHeight="1">
      <c r="A172" s="118"/>
      <c r="B172" s="191" t="s">
        <v>231</v>
      </c>
      <c r="C172" s="192"/>
      <c r="D172" s="192"/>
      <c r="E172" s="192"/>
      <c r="F172" s="192"/>
      <c r="G172" s="192"/>
      <c r="H172" s="192"/>
      <c r="I172" s="192"/>
      <c r="J172" s="192"/>
      <c r="K172" s="192"/>
    </row>
    <row r="173" spans="1:11" ht="12.75" customHeight="1">
      <c r="A173" s="118"/>
      <c r="B173" s="191" t="s">
        <v>232</v>
      </c>
      <c r="C173" s="192"/>
      <c r="D173" s="192"/>
      <c r="E173" s="192"/>
      <c r="F173" s="192"/>
      <c r="G173" s="192"/>
      <c r="H173" s="192"/>
      <c r="I173" s="192"/>
      <c r="J173" s="192"/>
      <c r="K173" s="192"/>
    </row>
    <row r="174" spans="1:11" ht="12.75" customHeight="1">
      <c r="A174" s="118"/>
      <c r="B174" s="191" t="s">
        <v>233</v>
      </c>
      <c r="C174" s="192"/>
      <c r="D174" s="192"/>
      <c r="E174" s="192"/>
      <c r="F174" s="192"/>
      <c r="G174" s="192"/>
      <c r="H174" s="192"/>
      <c r="I174" s="192"/>
      <c r="J174" s="192"/>
      <c r="K174" s="192"/>
    </row>
    <row r="175" spans="1:11" ht="12.75" customHeight="1">
      <c r="A175" s="118"/>
      <c r="B175" s="191" t="s">
        <v>234</v>
      </c>
      <c r="C175" s="192"/>
      <c r="D175" s="192"/>
      <c r="E175" s="192"/>
      <c r="F175" s="192"/>
      <c r="G175" s="192"/>
      <c r="H175" s="192"/>
      <c r="I175" s="192"/>
      <c r="J175" s="192"/>
      <c r="K175" s="192"/>
    </row>
    <row r="176" spans="1:2" ht="12.75" customHeight="1">
      <c r="A176" s="118"/>
      <c r="B176" s="107" t="s">
        <v>235</v>
      </c>
    </row>
    <row r="177" spans="1:11" ht="12.75" customHeight="1">
      <c r="A177" s="118"/>
      <c r="B177" s="191" t="s">
        <v>236</v>
      </c>
      <c r="C177" s="191"/>
      <c r="D177" s="191"/>
      <c r="E177" s="191"/>
      <c r="F177" s="191"/>
      <c r="G177" s="191"/>
      <c r="H177" s="191"/>
      <c r="I177" s="191"/>
      <c r="J177" s="191"/>
      <c r="K177" s="191"/>
    </row>
    <row r="178" spans="1:9" ht="12.75" customHeight="1">
      <c r="A178" s="118"/>
      <c r="B178" s="129"/>
      <c r="C178" s="129"/>
      <c r="D178" s="129"/>
      <c r="E178" s="129"/>
      <c r="F178" s="129"/>
      <c r="G178" s="128"/>
      <c r="H178" s="128"/>
      <c r="I178" s="128"/>
    </row>
    <row r="179" spans="1:11" ht="12.75" customHeight="1">
      <c r="A179" s="118"/>
      <c r="B179" s="191" t="s">
        <v>237</v>
      </c>
      <c r="C179" s="191"/>
      <c r="D179" s="191"/>
      <c r="E179" s="191"/>
      <c r="F179" s="191"/>
      <c r="G179" s="191"/>
      <c r="H179" s="191"/>
      <c r="I179" s="191"/>
      <c r="J179" s="191"/>
      <c r="K179" s="191"/>
    </row>
    <row r="180" spans="1:11" ht="12.75" customHeight="1">
      <c r="A180" s="118"/>
      <c r="B180" s="191" t="s">
        <v>238</v>
      </c>
      <c r="C180" s="191"/>
      <c r="D180" s="191"/>
      <c r="E180" s="191"/>
      <c r="F180" s="191"/>
      <c r="G180" s="191"/>
      <c r="H180" s="191"/>
      <c r="I180" s="191"/>
      <c r="J180" s="191"/>
      <c r="K180" s="191"/>
    </row>
    <row r="181" spans="1:9" ht="12.75" customHeight="1">
      <c r="A181" s="118"/>
      <c r="B181" s="129"/>
      <c r="C181" s="129"/>
      <c r="D181" s="129"/>
      <c r="E181" s="129"/>
      <c r="F181" s="129"/>
      <c r="G181" s="128"/>
      <c r="H181" s="128"/>
      <c r="I181" s="128"/>
    </row>
    <row r="182" spans="1:11" ht="12.75" customHeight="1">
      <c r="A182" s="109" t="s">
        <v>239</v>
      </c>
      <c r="B182" s="115" t="s">
        <v>240</v>
      </c>
      <c r="C182" s="110"/>
      <c r="D182" s="110"/>
      <c r="E182" s="110"/>
      <c r="F182" s="110"/>
      <c r="G182" s="110"/>
      <c r="K182" s="131"/>
    </row>
    <row r="183" spans="1:7" ht="12.75" customHeight="1">
      <c r="A183" s="118"/>
      <c r="B183" s="110" t="s">
        <v>241</v>
      </c>
      <c r="C183" s="110"/>
      <c r="D183" s="110"/>
      <c r="E183" s="110"/>
      <c r="F183" s="110"/>
      <c r="G183" s="110"/>
    </row>
    <row r="184" spans="1:7" ht="12.75" customHeight="1">
      <c r="A184" s="118"/>
      <c r="B184" s="110"/>
      <c r="C184" s="110"/>
      <c r="D184" s="110"/>
      <c r="E184" s="110"/>
      <c r="F184" s="110"/>
      <c r="G184" s="110"/>
    </row>
    <row r="185" spans="1:7" ht="12.75" customHeight="1">
      <c r="A185" s="109" t="s">
        <v>242</v>
      </c>
      <c r="B185" s="109" t="s">
        <v>243</v>
      </c>
      <c r="C185" s="118"/>
      <c r="D185" s="118"/>
      <c r="E185" s="110"/>
      <c r="F185" s="110"/>
      <c r="G185" s="110"/>
    </row>
    <row r="186" spans="1:7" ht="12.75" customHeight="1">
      <c r="A186" s="132" t="s">
        <v>244</v>
      </c>
      <c r="B186" s="110" t="s">
        <v>245</v>
      </c>
      <c r="C186" s="110"/>
      <c r="D186" s="110"/>
      <c r="E186" s="110"/>
      <c r="F186" s="110"/>
      <c r="G186" s="110"/>
    </row>
    <row r="187" spans="1:7" ht="12.75" customHeight="1">
      <c r="A187" s="132"/>
      <c r="B187" s="110" t="s">
        <v>246</v>
      </c>
      <c r="C187" s="110"/>
      <c r="D187" s="110"/>
      <c r="E187" s="110"/>
      <c r="F187" s="110"/>
      <c r="G187" s="110"/>
    </row>
    <row r="188" spans="1:7" ht="12.75" customHeight="1">
      <c r="A188" s="118"/>
      <c r="B188" s="110"/>
      <c r="C188" s="110"/>
      <c r="D188" s="110"/>
      <c r="E188" s="110"/>
      <c r="F188" s="110"/>
      <c r="G188" s="110"/>
    </row>
    <row r="189" spans="2:8" ht="12.75" customHeight="1">
      <c r="B189" s="133"/>
      <c r="C189" s="134"/>
      <c r="D189" s="135"/>
      <c r="E189" s="136"/>
      <c r="F189" s="137" t="s">
        <v>247</v>
      </c>
      <c r="G189" s="138"/>
      <c r="H189" s="137"/>
    </row>
    <row r="190" spans="2:8" ht="12.75" customHeight="1">
      <c r="B190" s="139"/>
      <c r="C190" s="140"/>
      <c r="D190" s="141"/>
      <c r="E190" s="142"/>
      <c r="F190" s="143" t="s">
        <v>248</v>
      </c>
      <c r="G190" s="144"/>
      <c r="H190" s="143" t="s">
        <v>249</v>
      </c>
    </row>
    <row r="191" spans="2:8" ht="12.75" customHeight="1">
      <c r="B191" s="139"/>
      <c r="C191" s="140"/>
      <c r="D191" s="141"/>
      <c r="E191" s="142"/>
      <c r="F191" s="145" t="s">
        <v>53</v>
      </c>
      <c r="G191" s="144"/>
      <c r="H191" s="145" t="str">
        <f>F191</f>
        <v>30/06/2009</v>
      </c>
    </row>
    <row r="192" spans="2:8" ht="12.75" customHeight="1">
      <c r="B192" s="139"/>
      <c r="C192" s="140"/>
      <c r="D192" s="141"/>
      <c r="E192" s="142"/>
      <c r="F192" s="150" t="s">
        <v>250</v>
      </c>
      <c r="G192" s="151"/>
      <c r="H192" s="150" t="s">
        <v>250</v>
      </c>
    </row>
    <row r="193" spans="2:8" ht="13.5" customHeight="1">
      <c r="B193" s="196" t="s">
        <v>251</v>
      </c>
      <c r="C193" s="197"/>
      <c r="D193" s="197"/>
      <c r="E193" s="198"/>
      <c r="F193" s="152">
        <f>'[1]INCOME'!D28</f>
        <v>4.333790000000505</v>
      </c>
      <c r="G193" s="138"/>
      <c r="H193" s="153">
        <f>'[1]INCOME'!H28</f>
        <v>-34.666209999999495</v>
      </c>
    </row>
    <row r="194" spans="2:8" ht="13.5" customHeight="1">
      <c r="B194" s="188" t="s">
        <v>252</v>
      </c>
      <c r="C194" s="193"/>
      <c r="D194" s="193"/>
      <c r="E194" s="194"/>
      <c r="F194" s="155"/>
      <c r="G194" s="151"/>
      <c r="H194" s="155"/>
    </row>
    <row r="195" spans="2:8" ht="7.5" customHeight="1">
      <c r="B195" s="133"/>
      <c r="C195" s="156"/>
      <c r="D195" s="135"/>
      <c r="E195" s="136"/>
      <c r="F195" s="157"/>
      <c r="G195" s="138"/>
      <c r="H195" s="157"/>
    </row>
    <row r="196" spans="2:8" ht="12.75" customHeight="1">
      <c r="B196" s="185" t="s">
        <v>253</v>
      </c>
      <c r="C196" s="186"/>
      <c r="D196" s="186"/>
      <c r="E196" s="187"/>
      <c r="F196" s="159">
        <v>50354</v>
      </c>
      <c r="G196" s="144"/>
      <c r="H196" s="159">
        <v>50354</v>
      </c>
    </row>
    <row r="197" spans="2:8" ht="12.75" customHeight="1">
      <c r="B197" s="160"/>
      <c r="C197" s="154"/>
      <c r="D197" s="161"/>
      <c r="E197" s="162"/>
      <c r="F197" s="163"/>
      <c r="G197" s="151"/>
      <c r="H197" s="163"/>
    </row>
    <row r="198" spans="2:8" ht="12.75" customHeight="1">
      <c r="B198" s="139"/>
      <c r="C198" s="164"/>
      <c r="D198" s="141"/>
      <c r="E198" s="142"/>
      <c r="F198" s="165"/>
      <c r="G198" s="166"/>
      <c r="H198" s="167"/>
    </row>
    <row r="199" spans="2:8" ht="12.75" customHeight="1" thickBot="1">
      <c r="B199" s="188" t="s">
        <v>254</v>
      </c>
      <c r="C199" s="189"/>
      <c r="D199" s="189"/>
      <c r="E199" s="190"/>
      <c r="F199" s="168">
        <f>'[1]INCOME'!D31</f>
        <v>0.008606644953728612</v>
      </c>
      <c r="G199" s="169"/>
      <c r="H199" s="170">
        <f>'[1]INCOME'!H31</f>
        <v>-0.06884499741827758</v>
      </c>
    </row>
    <row r="200" spans="2:8" ht="12.75" customHeight="1" thickTop="1">
      <c r="B200" s="164"/>
      <c r="C200" s="158"/>
      <c r="D200" s="158"/>
      <c r="E200" s="158"/>
      <c r="F200" s="173"/>
      <c r="G200" s="174"/>
      <c r="H200" s="175"/>
    </row>
    <row r="201" spans="1:7" ht="12.75" customHeight="1">
      <c r="A201" s="132" t="s">
        <v>255</v>
      </c>
      <c r="B201" s="110" t="s">
        <v>256</v>
      </c>
      <c r="C201" s="110"/>
      <c r="D201" s="110"/>
      <c r="E201" s="110"/>
      <c r="F201" s="110"/>
      <c r="G201" s="110"/>
    </row>
    <row r="202" spans="2:7" ht="12.75" customHeight="1">
      <c r="B202" s="110" t="s">
        <v>257</v>
      </c>
      <c r="C202" s="110"/>
      <c r="D202" s="110"/>
      <c r="E202" s="110"/>
      <c r="F202" s="110"/>
      <c r="G202" s="110"/>
    </row>
    <row r="203" spans="1:7" ht="12.75" customHeight="1">
      <c r="A203" s="118"/>
      <c r="B203" s="110"/>
      <c r="C203" s="110"/>
      <c r="D203" s="110"/>
      <c r="E203" s="110"/>
      <c r="F203" s="110"/>
      <c r="G203" s="110"/>
    </row>
    <row r="204" spans="1:7" ht="12.75" customHeight="1">
      <c r="A204" s="109"/>
      <c r="B204" s="110"/>
      <c r="C204" s="110"/>
      <c r="D204" s="110"/>
      <c r="E204" s="110"/>
      <c r="F204" s="110"/>
      <c r="G204" s="110"/>
    </row>
    <row r="205" spans="1:7" ht="12.75" customHeight="1">
      <c r="A205" s="118"/>
      <c r="B205" s="110"/>
      <c r="C205" s="110"/>
      <c r="D205" s="110"/>
      <c r="E205" s="110"/>
      <c r="F205" s="110"/>
      <c r="G205" s="110"/>
    </row>
    <row r="206" spans="2:7" ht="12.75" customHeight="1">
      <c r="B206" s="115"/>
      <c r="C206" s="110"/>
      <c r="D206" s="110"/>
      <c r="E206" s="110"/>
      <c r="F206" s="110" t="s">
        <v>258</v>
      </c>
      <c r="G206" s="110"/>
    </row>
    <row r="207" spans="1:7" ht="12.75" customHeight="1">
      <c r="A207" s="118"/>
      <c r="B207" s="110"/>
      <c r="C207" s="110"/>
      <c r="D207" s="110"/>
      <c r="E207" s="110"/>
      <c r="F207" s="110"/>
      <c r="G207" s="110"/>
    </row>
    <row r="208" spans="2:7" ht="12.75" customHeight="1">
      <c r="B208" s="115"/>
      <c r="C208" s="110"/>
      <c r="D208" s="110"/>
      <c r="E208" s="110"/>
      <c r="F208" s="110"/>
      <c r="G208" s="110"/>
    </row>
    <row r="209" spans="2:7" ht="12.75" customHeight="1">
      <c r="B209" s="110"/>
      <c r="C209" s="110"/>
      <c r="D209" s="110"/>
      <c r="E209" s="110"/>
      <c r="F209" s="110"/>
      <c r="G209" s="110"/>
    </row>
    <row r="210" spans="1:7" ht="12.75" customHeight="1">
      <c r="A210" s="118"/>
      <c r="B210" s="110"/>
      <c r="C210" s="110"/>
      <c r="D210" s="110"/>
      <c r="E210" s="110"/>
      <c r="F210" s="110"/>
      <c r="G210" s="110"/>
    </row>
    <row r="211" spans="2:7" ht="12.75" customHeight="1">
      <c r="B211" s="110"/>
      <c r="C211" s="110"/>
      <c r="D211" s="110"/>
      <c r="E211" s="110"/>
      <c r="F211" s="110"/>
      <c r="G211" s="110"/>
    </row>
    <row r="212" spans="2:11" ht="12.75" customHeight="1">
      <c r="B212" s="176"/>
      <c r="C212" s="110"/>
      <c r="D212" s="110"/>
      <c r="E212" s="110"/>
      <c r="F212" s="110"/>
      <c r="G212" s="110"/>
      <c r="K212" s="131"/>
    </row>
  </sheetData>
  <mergeCells count="49">
    <mergeCell ref="B9:K11"/>
    <mergeCell ref="A1:K1"/>
    <mergeCell ref="A80:K80"/>
    <mergeCell ref="A139:K139"/>
    <mergeCell ref="B17:K19"/>
    <mergeCell ref="B27:K27"/>
    <mergeCell ref="B13:K14"/>
    <mergeCell ref="B98:K99"/>
    <mergeCell ref="B33:K34"/>
    <mergeCell ref="B40:K41"/>
    <mergeCell ref="B50:K51"/>
    <mergeCell ref="B54:K55"/>
    <mergeCell ref="B64:K65"/>
    <mergeCell ref="B74:K75"/>
    <mergeCell ref="B77:K78"/>
    <mergeCell ref="B86:K86"/>
    <mergeCell ref="B88:K90"/>
    <mergeCell ref="B93:K95"/>
    <mergeCell ref="B151:K151"/>
    <mergeCell ref="B152:K152"/>
    <mergeCell ref="B153:K153"/>
    <mergeCell ref="B154:K154"/>
    <mergeCell ref="B155:K155"/>
    <mergeCell ref="B156:K156"/>
    <mergeCell ref="B157:K157"/>
    <mergeCell ref="B158:K158"/>
    <mergeCell ref="B159:K159"/>
    <mergeCell ref="B161:K161"/>
    <mergeCell ref="B162:K162"/>
    <mergeCell ref="B163:K163"/>
    <mergeCell ref="B169:K169"/>
    <mergeCell ref="B170:K170"/>
    <mergeCell ref="B193:E193"/>
    <mergeCell ref="B164:K164"/>
    <mergeCell ref="B165:K165"/>
    <mergeCell ref="B166:K166"/>
    <mergeCell ref="B167:K167"/>
    <mergeCell ref="B179:K179"/>
    <mergeCell ref="B180:K180"/>
    <mergeCell ref="B100:K100"/>
    <mergeCell ref="B196:E196"/>
    <mergeCell ref="B199:E199"/>
    <mergeCell ref="B172:K172"/>
    <mergeCell ref="B173:K173"/>
    <mergeCell ref="B174:K174"/>
    <mergeCell ref="B175:K175"/>
    <mergeCell ref="B194:E194"/>
    <mergeCell ref="B168:K168"/>
    <mergeCell ref="B177:K177"/>
  </mergeCells>
  <printOptions horizontalCentered="1"/>
  <pageMargins left="0.25" right="0.25" top="1" bottom="1" header="0.5" footer="0.5"/>
  <pageSetup fitToHeight="4" fitToWidth="4" horizontalDpi="600" verticalDpi="600" orientation="portrait" scale="82" r:id="rId1"/>
  <rowBreaks count="2" manualBreakCount="2">
    <brk id="79" max="10" man="1"/>
    <brk id="1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Jesslyn</cp:lastModifiedBy>
  <cp:lastPrinted>2009-07-22T04:04:43Z</cp:lastPrinted>
  <dcterms:created xsi:type="dcterms:W3CDTF">2009-07-20T03:12:35Z</dcterms:created>
  <dcterms:modified xsi:type="dcterms:W3CDTF">2009-07-22T04:05:51Z</dcterms:modified>
  <cp:category/>
  <cp:version/>
  <cp:contentType/>
  <cp:contentStatus/>
</cp:coreProperties>
</file>